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19440" windowHeight="9735"/>
  </bookViews>
  <sheets>
    <sheet name="informacje ogólne" sheetId="90" r:id="rId1"/>
    <sheet name="budynki" sheetId="89" r:id="rId2"/>
    <sheet name="elektronika " sheetId="83" r:id="rId3"/>
    <sheet name="środki trwałe" sheetId="92" r:id="rId4"/>
    <sheet name="auta" sheetId="94" r:id="rId5"/>
    <sheet name="lokalizacje" sheetId="93" r:id="rId6"/>
    <sheet name="szkodowość" sheetId="96" r:id="rId7"/>
  </sheets>
  <definedNames>
    <definedName name="_xlnm._FilterDatabase" localSheetId="2" hidden="1">'elektronika '!$A$4:$IT$4</definedName>
    <definedName name="_xlnm.Print_Area" localSheetId="4">auta!$A$1:$U$56</definedName>
    <definedName name="_xlnm.Print_Area" localSheetId="1">budynki!$A$1:$Y$214</definedName>
    <definedName name="_xlnm.Print_Area" localSheetId="2">'elektronika '!$A$1:$D$378</definedName>
    <definedName name="_xlnm.Print_Area" localSheetId="5">lokalizacje!$A$1:$C$27</definedName>
  </definedNames>
  <calcPr calcId="152511"/>
</workbook>
</file>

<file path=xl/calcChain.xml><?xml version="1.0" encoding="utf-8"?>
<calcChain xmlns="http://schemas.openxmlformats.org/spreadsheetml/2006/main">
  <c r="G214" i="89"/>
  <c r="G126"/>
  <c r="I125"/>
  <c r="G140"/>
  <c r="G152"/>
  <c r="G157"/>
  <c r="G164"/>
  <c r="G172"/>
  <c r="G183"/>
  <c r="G190"/>
  <c r="G197"/>
  <c r="G207"/>
  <c r="G213"/>
  <c r="D377" i="83"/>
  <c r="D370"/>
  <c r="D363"/>
  <c r="D353"/>
  <c r="D348"/>
  <c r="D340"/>
  <c r="D327"/>
  <c r="D315"/>
  <c r="D309"/>
  <c r="D298"/>
  <c r="D376" s="1"/>
  <c r="D270"/>
  <c r="D258"/>
  <c r="D241"/>
  <c r="D232"/>
  <c r="D227"/>
  <c r="D220"/>
  <c r="D200"/>
  <c r="D191"/>
  <c r="D177"/>
  <c r="D165"/>
  <c r="D125"/>
  <c r="D107"/>
  <c r="D97"/>
  <c r="D92"/>
  <c r="D69"/>
  <c r="D54"/>
  <c r="D42"/>
  <c r="D34"/>
  <c r="E13" i="92"/>
  <c r="D13"/>
  <c r="C13"/>
  <c r="D375" i="83" l="1"/>
  <c r="I38" i="96"/>
  <c r="H38"/>
  <c r="Q20" i="94" l="1"/>
  <c r="G200" i="89"/>
  <c r="D373" i="83"/>
  <c r="D345"/>
  <c r="D318" l="1"/>
  <c r="L38" i="89" l="1"/>
  <c r="G34"/>
  <c r="G39"/>
  <c r="L39"/>
  <c r="D366" i="83"/>
  <c r="D356"/>
</calcChain>
</file>

<file path=xl/sharedStrings.xml><?xml version="1.0" encoding="utf-8"?>
<sst xmlns="http://schemas.openxmlformats.org/spreadsheetml/2006/main" count="3791" uniqueCount="1168">
  <si>
    <t>RAZEM</t>
  </si>
  <si>
    <t>PKD</t>
  </si>
  <si>
    <t>L.p.</t>
  </si>
  <si>
    <t>Nazwa jednostki</t>
  </si>
  <si>
    <t>NIP</t>
  </si>
  <si>
    <t>REGON</t>
  </si>
  <si>
    <t>lokalizacja (adres)</t>
  </si>
  <si>
    <t>W tym zbiory bibioteczne</t>
  </si>
  <si>
    <t>Jednostka</t>
  </si>
  <si>
    <t>Razem</t>
  </si>
  <si>
    <t>Lp.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</si>
  <si>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</si>
  <si>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</si>
  <si>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</si>
  <si>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</si>
  <si>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</si>
  <si>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</si>
  <si>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</si>
  <si>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</si>
  <si>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</si>
  <si>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</si>
  <si>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Tabela nr 6</t>
  </si>
  <si>
    <t>Tabela nr 8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</si>
  <si>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</si>
  <si>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</si>
  <si>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</si>
  <si>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</si>
  <si>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</si>
  <si>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</si>
  <si>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</si>
  <si>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</si>
  <si>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</si>
  <si>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</si>
  <si>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</si>
  <si>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</si>
  <si>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</si>
  <si>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</si>
  <si>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</si>
  <si>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</si>
  <si>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</si>
  <si>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</si>
  <si>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</si>
  <si>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</si>
  <si>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</si>
  <si>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INFORMACJA O MAJĄTKU TRWAŁYM</t>
  </si>
  <si>
    <t>Adres</t>
  </si>
  <si>
    <t xml:space="preserve">Wykaz sprzętu elektronicznego przenośnego </t>
  </si>
  <si>
    <t>Wykaz sprzętu elektronicznego stacjonarnego</t>
  </si>
  <si>
    <t>Tabela nr 1 - Informacje ogólne do oceny ryzyka w Gminie Więcbork</t>
  </si>
  <si>
    <t>Tabela nr 2 - Wykaz budynków i budowli w Gminie Więcbork</t>
  </si>
  <si>
    <t>Tabela nr 3 - Wykaz sprzętu elektronicznego w Gminie Więcbork</t>
  </si>
  <si>
    <t>Urząd Miejski</t>
  </si>
  <si>
    <t>558-00-08-540</t>
  </si>
  <si>
    <t>000530146</t>
  </si>
  <si>
    <t>7511Z</t>
  </si>
  <si>
    <t>Zakład Gospodarki Komunalnej</t>
  </si>
  <si>
    <t>558-00-01-466</t>
  </si>
  <si>
    <t>091416741</t>
  </si>
  <si>
    <t>3600Z</t>
  </si>
  <si>
    <t>561-14-06-917</t>
  </si>
  <si>
    <t>001156260</t>
  </si>
  <si>
    <t>8520Z</t>
  </si>
  <si>
    <t>oświata</t>
  </si>
  <si>
    <t>561-14-95-743</t>
  </si>
  <si>
    <t>093143750</t>
  </si>
  <si>
    <t>561-14-06-952</t>
  </si>
  <si>
    <t>091323525</t>
  </si>
  <si>
    <t>Zespół Szkół w Oddziałami Integracyjnymi</t>
  </si>
  <si>
    <t>561-14-76-616</t>
  </si>
  <si>
    <t>093065850</t>
  </si>
  <si>
    <t>Biuro Obsługi Oświaty Samorządowej</t>
  </si>
  <si>
    <t>558-15-32-438</t>
  </si>
  <si>
    <t>091591177</t>
  </si>
  <si>
    <t>Szkoła Podstawowa w Zakrzewku</t>
  </si>
  <si>
    <t>561-14-06-857</t>
  </si>
  <si>
    <t>001156282</t>
  </si>
  <si>
    <t>8502Z</t>
  </si>
  <si>
    <t>Miejsko Gminny Ośrodek Pomocy Społecznej</t>
  </si>
  <si>
    <t>561-13-29-861</t>
  </si>
  <si>
    <t>092363076</t>
  </si>
  <si>
    <t>8790Z</t>
  </si>
  <si>
    <t>Miejsko-Gminny Ośrodek Kultury w Więcborku</t>
  </si>
  <si>
    <t>558-15-50-548</t>
  </si>
  <si>
    <t>001240284</t>
  </si>
  <si>
    <t>9004Z</t>
  </si>
  <si>
    <t>działalność kulturalna</t>
  </si>
  <si>
    <t>Wiejski Dom Kultury w Sypniewie</t>
  </si>
  <si>
    <t>Miejsko Gminna Biblioteka Publiczna</t>
  </si>
  <si>
    <t>504-00-44-265</t>
  </si>
  <si>
    <t>Szkoła Podstawowa w Runowie Krajeńskim</t>
  </si>
  <si>
    <t>561-14-06-834</t>
  </si>
  <si>
    <t>001156313</t>
  </si>
  <si>
    <t>wartość rzeczywista</t>
  </si>
  <si>
    <t>procent zuzycia budynku nie więcej niź 0,6</t>
  </si>
  <si>
    <t>wartość rzeczywista zaokrąglona do pełnych tysięcy</t>
  </si>
  <si>
    <t>Budynek Urzędu Miejskiego</t>
  </si>
  <si>
    <t>TAK</t>
  </si>
  <si>
    <t>NIE</t>
  </si>
  <si>
    <t>1906</t>
  </si>
  <si>
    <t>O</t>
  </si>
  <si>
    <t>urządzenie alarmowe - dźwiękowe</t>
  </si>
  <si>
    <t>Więcbork, ul. Mickiewicza 22</t>
  </si>
  <si>
    <t>cegła ceramiczna,cegła pełna gr.25</t>
  </si>
  <si>
    <t>1 strop-belki stalowe,drewniany z wsuwką</t>
  </si>
  <si>
    <t>konstr.drewniania,pokrycie dachówka karpiówka ułożona w koronkę</t>
  </si>
  <si>
    <t>Budynek archiwum</t>
  </si>
  <si>
    <t>gaśnice</t>
  </si>
  <si>
    <t>cegła</t>
  </si>
  <si>
    <t>stropodach,beton</t>
  </si>
  <si>
    <t>stropodach,papa</t>
  </si>
  <si>
    <t>Budynek hangar</t>
  </si>
  <si>
    <t>1967</t>
  </si>
  <si>
    <t>Więcbork, nad jeziorem</t>
  </si>
  <si>
    <t>cegła kratówka</t>
  </si>
  <si>
    <t>drewniany</t>
  </si>
  <si>
    <t>drewno,płyta cementowo azbestowa</t>
  </si>
  <si>
    <t>Remiza strażacka</t>
  </si>
  <si>
    <t>1972</t>
  </si>
  <si>
    <t>Zakrzewek</t>
  </si>
  <si>
    <t>pustak,cegła</t>
  </si>
  <si>
    <t>betonowy</t>
  </si>
  <si>
    <t>drewno,eternit</t>
  </si>
  <si>
    <t>1961</t>
  </si>
  <si>
    <t>Lubcza</t>
  </si>
  <si>
    <t>pustaki żużlowe</t>
  </si>
  <si>
    <t>stropodach z płyt żelbetowych</t>
  </si>
  <si>
    <t>dżwigary kratowe drewniane, pokryty papą termozgrzewalną</t>
  </si>
  <si>
    <t>1971</t>
  </si>
  <si>
    <t>Sypniewo</t>
  </si>
  <si>
    <t>cegła ceramiczna</t>
  </si>
  <si>
    <t>stropodach</t>
  </si>
  <si>
    <t>stropodach drewniany z dżwigarów pokryty kilkoma warstwami warstwy asfaltowej</t>
  </si>
  <si>
    <t>1965</t>
  </si>
  <si>
    <t>Więcbork</t>
  </si>
  <si>
    <t>cegła ceramiczna,suporeks</t>
  </si>
  <si>
    <t>międzykondygnacyjny betonowy z elementów prefabrykowanych</t>
  </si>
  <si>
    <t>stropodach,styropapa</t>
  </si>
  <si>
    <t xml:space="preserve">Remiza strażacka </t>
  </si>
  <si>
    <t>1976</t>
  </si>
  <si>
    <t>Zabartowo</t>
  </si>
  <si>
    <t>suporeks,cegła</t>
  </si>
  <si>
    <t>strop-stalowy,żelbetowy</t>
  </si>
  <si>
    <t>Świetlica wiejska</t>
  </si>
  <si>
    <t>1918</t>
  </si>
  <si>
    <t>Witunia</t>
  </si>
  <si>
    <t>beton</t>
  </si>
  <si>
    <t>betonowa,drewniana,blachodachówka</t>
  </si>
  <si>
    <t>1987</t>
  </si>
  <si>
    <t>Dorotowo</t>
  </si>
  <si>
    <t>bloki gazobetonowe</t>
  </si>
  <si>
    <t xml:space="preserve">płyta pilśniowa twarda,wieńce żelbetowe,dżwigary stalowe kratowe </t>
  </si>
  <si>
    <t>dżwigary kratowe stalowe,pokryte płytą z eternitu falistego</t>
  </si>
  <si>
    <t>1986</t>
  </si>
  <si>
    <t>Puszcza</t>
  </si>
  <si>
    <t>suporeks</t>
  </si>
  <si>
    <t>belki stalowe,drewno</t>
  </si>
  <si>
    <t>drewno,blachodachówka</t>
  </si>
  <si>
    <t>1935</t>
  </si>
  <si>
    <t>Suchorączek</t>
  </si>
  <si>
    <t>pustaki żużlowe,cegła,nadproża żelbetowe prefabrykowane</t>
  </si>
  <si>
    <t>płyta gipsowo kartonowa,wieńce żelbetowe,dżwigary kratowe drewniane</t>
  </si>
  <si>
    <t>dwuspadowy,dżwigary kratowe drewniane pokryte papą asfaltową</t>
  </si>
  <si>
    <t>1959</t>
  </si>
  <si>
    <t>Pęperzyn</t>
  </si>
  <si>
    <t>konstrukcja drewniana</t>
  </si>
  <si>
    <t>konstrukcja stalowa pokryta płytami wielowarstwowymi(płyta obornicka)</t>
  </si>
  <si>
    <t>Budynek magazynowy</t>
  </si>
  <si>
    <t>1970</t>
  </si>
  <si>
    <t>betonowa,papa</t>
  </si>
  <si>
    <t>Przystanek autobusowy</t>
  </si>
  <si>
    <t>2008</t>
  </si>
  <si>
    <t>KB</t>
  </si>
  <si>
    <t>nie dotyczy</t>
  </si>
  <si>
    <t>brak</t>
  </si>
  <si>
    <t>drewniana,papa</t>
  </si>
  <si>
    <t>Wiata przystankowa</t>
  </si>
  <si>
    <t>1985</t>
  </si>
  <si>
    <t>Wiata na targowisku</t>
  </si>
  <si>
    <t>2007</t>
  </si>
  <si>
    <t>stropodach,drewno</t>
  </si>
  <si>
    <t>papa</t>
  </si>
  <si>
    <t>Wiata odbudowana - magazyn</t>
  </si>
  <si>
    <t>Więcbork, ul. Mickiewicza</t>
  </si>
  <si>
    <t>blacha</t>
  </si>
  <si>
    <t xml:space="preserve"> -</t>
  </si>
  <si>
    <t>stalowa,drewniana</t>
  </si>
  <si>
    <t>2006</t>
  </si>
  <si>
    <t>dżwigary kratowe drewniane pokryty papa termozgrzewalną</t>
  </si>
  <si>
    <t>2011</t>
  </si>
  <si>
    <t>Runowo Kraj.</t>
  </si>
  <si>
    <t>drewniany,blacha</t>
  </si>
  <si>
    <t>2005</t>
  </si>
  <si>
    <t>Jastrzębiec</t>
  </si>
  <si>
    <t xml:space="preserve">cegła ceramiczna,gazobeton </t>
  </si>
  <si>
    <t>konstrukcja drewniana pokryta papa asfaltową+warstwa termozgrzewalnej</t>
  </si>
  <si>
    <t>Budynek ratownika</t>
  </si>
  <si>
    <t>Więcbork-plaża miejska</t>
  </si>
  <si>
    <t>żelbetowy</t>
  </si>
  <si>
    <t>drewniany,blachodachówka</t>
  </si>
  <si>
    <t xml:space="preserve">Świetlica wiejska </t>
  </si>
  <si>
    <t>1960/2010</t>
  </si>
  <si>
    <t>Jeleń</t>
  </si>
  <si>
    <t>stropodach o konstr.stalowej z więzarów pokryty blachodachówką</t>
  </si>
  <si>
    <t xml:space="preserve">Świetlica wiejska wraz ze zbiornikiem bezodpływowym </t>
  </si>
  <si>
    <t>1970/2010</t>
  </si>
  <si>
    <t>Zakrzewska Osada</t>
  </si>
  <si>
    <t>bloki gazobetonowe,betonowe,cegła silikatowa</t>
  </si>
  <si>
    <t>płyta pilśniowa twarda,wieńce żelbetowe,dżwigary stalowe kratowe z kształtowników</t>
  </si>
  <si>
    <t>stropodach o konstrukcji stalowej pokrycie płyty z eternitu falistego</t>
  </si>
  <si>
    <t>Budynek socjalno-sportowy</t>
  </si>
  <si>
    <t>bloki betonowe</t>
  </si>
  <si>
    <t>pustaki betonowo-keramzytowe na belkach żelbetowych monolitycznych</t>
  </si>
  <si>
    <t>konstrukcja drewniana powlekana dachówkopodobną.</t>
  </si>
  <si>
    <t>Borzyszkowo</t>
  </si>
  <si>
    <t>cegła ceramiczna pełna</t>
  </si>
  <si>
    <t>płyty żelbetowe</t>
  </si>
  <si>
    <t>konstrukcja stropodachu z dzwigarów drewnianych( pokryta blachodachówką)</t>
  </si>
  <si>
    <t>Czarmuń</t>
  </si>
  <si>
    <t>cegła,bloki gazobetonowe</t>
  </si>
  <si>
    <t>płyty gipsowo kartonowe,wieńce żelbetowe,dżwigary kratowe drewniane</t>
  </si>
  <si>
    <t>dżwigary kratowe drewniane,pokryty papą asfaltową ,płyta eternitowa falista</t>
  </si>
  <si>
    <t>Nowy Dwór</t>
  </si>
  <si>
    <t>strop odcinkowy pozostały na belkach drewnianych</t>
  </si>
  <si>
    <t>konstrukcja drewniana  pokryta eternitem falistym</t>
  </si>
  <si>
    <t>cegła,suporeks</t>
  </si>
  <si>
    <t>Śmiłowo</t>
  </si>
  <si>
    <t>deski otynkowane,ławy fundamentowe betonowe</t>
  </si>
  <si>
    <t>dżwigary kratowe drewniane,papa asfaltowa</t>
  </si>
  <si>
    <t>drewniana,eternit</t>
  </si>
  <si>
    <t>Budynek wielofunkcyjny drewniany</t>
  </si>
  <si>
    <t>Więcbork - Lasek Miejski</t>
  </si>
  <si>
    <t>drewno,cegła</t>
  </si>
  <si>
    <t>drewniana,blacha trapezowa</t>
  </si>
  <si>
    <t>Domek letniskowy</t>
  </si>
  <si>
    <t>cegła,gazobeton</t>
  </si>
  <si>
    <t>stropodach pokryty papą</t>
  </si>
  <si>
    <t>drewniane</t>
  </si>
  <si>
    <t>Muszla koncertowa wraz z ogrodzeniem i placem sportowo-rekreacyjnym</t>
  </si>
  <si>
    <t>stalowy pokryty blacha trapezową</t>
  </si>
  <si>
    <t xml:space="preserve">Budynek-toaleta miejska </t>
  </si>
  <si>
    <t>Więcbork, ul. Wodna</t>
  </si>
  <si>
    <t>drewno,dachówka</t>
  </si>
  <si>
    <t>Wiata magazynu</t>
  </si>
  <si>
    <t>Więcbork, ul. Wyzwolenia</t>
  </si>
  <si>
    <t>Budynek Poczty</t>
  </si>
  <si>
    <t>1975</t>
  </si>
  <si>
    <t>Runowo Krajeńskie</t>
  </si>
  <si>
    <t>betonowy,papa</t>
  </si>
  <si>
    <t>Budynek zaplecza socjalnego</t>
  </si>
  <si>
    <t>2004</t>
  </si>
  <si>
    <t>Więcbork, Stadion Miejski</t>
  </si>
  <si>
    <t>cegła, suporeks</t>
  </si>
  <si>
    <t>płyta żelbetonowa</t>
  </si>
  <si>
    <t>Wiata przystankowa (Mały Dworzec)</t>
  </si>
  <si>
    <t>Więcbork ul. Gdańska</t>
  </si>
  <si>
    <t>metal/PCV</t>
  </si>
  <si>
    <t>metal PCV</t>
  </si>
  <si>
    <t>Ośrodek Zdrowia</t>
  </si>
  <si>
    <t>urządzenie alarmowe, gaśnice</t>
  </si>
  <si>
    <t>Sypniewo ul.Szkolna 2</t>
  </si>
  <si>
    <t xml:space="preserve">Mały Dworzec Autobusowy </t>
  </si>
  <si>
    <t>Świetlica środowiskowa</t>
  </si>
  <si>
    <t>użytecz. publ.</t>
  </si>
  <si>
    <t>1997</t>
  </si>
  <si>
    <t>alarm, 3 gaśnice typu GP-2x, 1 hydrant</t>
  </si>
  <si>
    <t>ul. Pocztowa 16, Więcbork</t>
  </si>
  <si>
    <t>cegła ceramiczne</t>
  </si>
  <si>
    <t>1 strop-belki stalowe, beton,  pozostałe -drewno</t>
  </si>
  <si>
    <t>drewno, papa</t>
  </si>
  <si>
    <t>Środowiskowy Dom Samopomocy - częśc budynku</t>
  </si>
  <si>
    <t>alarm, 6 gaśnic typu GP-6x, 4 hydranty</t>
  </si>
  <si>
    <t>ul. Pocztowa 16 Więcbork</t>
  </si>
  <si>
    <t>1 strop-belki stalowe, beton, pozostałe -drewno</t>
  </si>
  <si>
    <t xml:space="preserve">Budynek zaplecza </t>
  </si>
  <si>
    <t>gaśnice, hydrant</t>
  </si>
  <si>
    <t>Plaża Miejska w Więcborku</t>
  </si>
  <si>
    <t>drewniana,dachówka</t>
  </si>
  <si>
    <t>zjeżdżalnia 3-torowa dł. 23,7 m  na plazy</t>
  </si>
  <si>
    <t>fontanna</t>
  </si>
  <si>
    <t>uzyt. Publ.</t>
  </si>
  <si>
    <t>Plac Jana Pawla II Więcbork</t>
  </si>
  <si>
    <t>budynki komunalne</t>
  </si>
  <si>
    <t>budownictwo komunalne</t>
  </si>
  <si>
    <t>mieszkalny</t>
  </si>
  <si>
    <t>tak</t>
  </si>
  <si>
    <t>1900-1939</t>
  </si>
  <si>
    <t>ul.Mickiewicza 19</t>
  </si>
  <si>
    <t>stalowy, drewniany</t>
  </si>
  <si>
    <t>konstrukcja drewniana pokryty płytami eternitowymi falistymi</t>
  </si>
  <si>
    <t>Pl.J.Pawła II 6a</t>
  </si>
  <si>
    <t>stropodach drewniany pokryty papą</t>
  </si>
  <si>
    <t>ul.Hallera 30</t>
  </si>
  <si>
    <t>stropodach o konstrukcji drewnianej pokryty papą</t>
  </si>
  <si>
    <t>ul.Hallera 14</t>
  </si>
  <si>
    <t>metaloy, drewniany</t>
  </si>
  <si>
    <t>konstrukcja drewniana pokryta płytami eternitowymi</t>
  </si>
  <si>
    <t>Pl.J.Pawła II 9</t>
  </si>
  <si>
    <t>Witunia ul.Złotowska 10</t>
  </si>
  <si>
    <t>ul.Złotowska 22</t>
  </si>
  <si>
    <t>stalowy, drewniany, z pustaków na belkach</t>
  </si>
  <si>
    <t>29 Stycznia 107 Sypniewo</t>
  </si>
  <si>
    <t>płyty betonowe wielootworowe</t>
  </si>
  <si>
    <t>stropodach z płyt dachowych betonowych DKZ pokryty papą</t>
  </si>
  <si>
    <t>Al..600 lecia 11 A</t>
  </si>
  <si>
    <t>stropodach z płyt żelbetowych korytkowych pokrytych papą</t>
  </si>
  <si>
    <t>BOWiD 1</t>
  </si>
  <si>
    <t>płyty żelbetowe wielootworowe</t>
  </si>
  <si>
    <t>stropodach z płyt żelbetowych pokryty papą</t>
  </si>
  <si>
    <t>Pęperzyn 43</t>
  </si>
  <si>
    <t xml:space="preserve">żelbetowy </t>
  </si>
  <si>
    <t>stropodach konstrukcja dachu wykonana z kretownicy drewnianej z desek  pokryta papą</t>
  </si>
  <si>
    <t>ul.Gdańska 2</t>
  </si>
  <si>
    <t>konstrukcja drewniana pokryta częściowo papą oraz dachówką ceramiczną</t>
  </si>
  <si>
    <t>ul.Gdańska 24</t>
  </si>
  <si>
    <t>ul.Gdańska 8</t>
  </si>
  <si>
    <t>pustaki żużlowe na belkach żelbetowych</t>
  </si>
  <si>
    <t>stropodach z płyt dachowych korytkowych pokryty papą</t>
  </si>
  <si>
    <t>ul.Górna 7</t>
  </si>
  <si>
    <t>ul.Hallera 24</t>
  </si>
  <si>
    <t>ul.Hallera 28</t>
  </si>
  <si>
    <t>ul.Hallera 37</t>
  </si>
  <si>
    <t>ul.Hallera 3a</t>
  </si>
  <si>
    <t>ul.Hallera 42</t>
  </si>
  <si>
    <t>ul.Hallera 5</t>
  </si>
  <si>
    <t>konstrukcja drewniana pokryta papą</t>
  </si>
  <si>
    <t>ul.Hallera 22</t>
  </si>
  <si>
    <t>stropodach  o konstrukcji drewnianej pokryty papą</t>
  </si>
  <si>
    <t>ul.Kościuszki 3</t>
  </si>
  <si>
    <t>Jeleń 21</t>
  </si>
  <si>
    <t>stropodach o konstrukcji stalowej pokryty papą</t>
  </si>
  <si>
    <t>ul.Mickiewicza 21</t>
  </si>
  <si>
    <t>konstrukcja drewniana pokryta papą asfaltową</t>
  </si>
  <si>
    <t xml:space="preserve">ul.Mickiewicza 7 </t>
  </si>
  <si>
    <t>ul.Ogrodowa 9</t>
  </si>
  <si>
    <t>drewniany pokryty papą</t>
  </si>
  <si>
    <t>ul.Parkowa 5</t>
  </si>
  <si>
    <t>dach o konstrukcji drewnianej pokryty dachówką zakładkową cementową +mała ilość płyt eternitowych falistych</t>
  </si>
  <si>
    <t>Pęperzyn 3 (ośrodek zdrowia)</t>
  </si>
  <si>
    <t>stropodach z betonu pokryty papą</t>
  </si>
  <si>
    <t xml:space="preserve">ul.Pocztowa 10 </t>
  </si>
  <si>
    <t>ul.Pocztowa 35</t>
  </si>
  <si>
    <t>konstrukcja drewniana pokryta dachówką ceramiczną</t>
  </si>
  <si>
    <t>ul.Pocztowa 4</t>
  </si>
  <si>
    <t>ul.Pocztowa 6</t>
  </si>
  <si>
    <t>ul.Pocztowa 8</t>
  </si>
  <si>
    <t>ul.Starodworcowa 14</t>
  </si>
  <si>
    <t>Stary Rynek 2</t>
  </si>
  <si>
    <t>Suchorączek 8</t>
  </si>
  <si>
    <t>ul.29 Stycznia 63 Sypniewo</t>
  </si>
  <si>
    <t>ul.29 Stycznia 51 Sypniewo</t>
  </si>
  <si>
    <t>konstrukcja drewniana pokryta płytami eternitowymi falistymi</t>
  </si>
  <si>
    <t>ul.Hallera 41</t>
  </si>
  <si>
    <t>ul.Kasztanowa 1</t>
  </si>
  <si>
    <t>konstrukcja żelbetowa pokryta papą</t>
  </si>
  <si>
    <t>ul.Krótka 2</t>
  </si>
  <si>
    <t>płyty żerańskie, drewniany</t>
  </si>
  <si>
    <t>konstrukcja z krawędziaków pokryta płytami "ondulina"</t>
  </si>
  <si>
    <t>ul.Wyzwolenia 7</t>
  </si>
  <si>
    <t>metalowy, drewniany</t>
  </si>
  <si>
    <t>konstrukcja dwreniana pokryty w połowie dachówką ceramiczną oraz blachą dachówkopodobną</t>
  </si>
  <si>
    <t>ul.Złotowska 12</t>
  </si>
  <si>
    <t>ul.Złotowska 23</t>
  </si>
  <si>
    <t xml:space="preserve">cegła </t>
  </si>
  <si>
    <t>żelbetowy wypełniony pustakami żużlowymi</t>
  </si>
  <si>
    <t>Al.600 lecia 11</t>
  </si>
  <si>
    <t>konstrukcja drewniana pokryta dachówka ceramiczną</t>
  </si>
  <si>
    <t>ul.Gdańska 1 Al.600-2</t>
  </si>
  <si>
    <t>ul.Gdańska 11</t>
  </si>
  <si>
    <t>stalowy drewniany</t>
  </si>
  <si>
    <t>drewniany pokryty dachówką ceramiczną</t>
  </si>
  <si>
    <t>ul.Gdańska 13</t>
  </si>
  <si>
    <t>cegła,płyta obornicka</t>
  </si>
  <si>
    <t>ul.Gdańska 20</t>
  </si>
  <si>
    <t>ul.Gdańska 21</t>
  </si>
  <si>
    <t>ul.Górna 6</t>
  </si>
  <si>
    <t>ul.Hallera 15</t>
  </si>
  <si>
    <t>ul.Hallera 25</t>
  </si>
  <si>
    <t>mur pruski-drewniany,w części oficyny murowany z cegły</t>
  </si>
  <si>
    <t>eternit,papa</t>
  </si>
  <si>
    <t>ul.Hallera 3</t>
  </si>
  <si>
    <t>ul.Hallera 7</t>
  </si>
  <si>
    <t>mur pruski -ściany o konstrukcji drewnianej</t>
  </si>
  <si>
    <t>konstrukcja drewniana pokryta płytami typu ondulina</t>
  </si>
  <si>
    <t>ul.Mickiewicza 11</t>
  </si>
  <si>
    <t>stalowy</t>
  </si>
  <si>
    <t>ul.Pocztowa 7</t>
  </si>
  <si>
    <t>międzykondygnacyjny, dreniany</t>
  </si>
  <si>
    <t>ul.Powst.Wlkp 5</t>
  </si>
  <si>
    <t>elementy wielkopłytowe</t>
  </si>
  <si>
    <t>stropodach o konstrukcji żelbetowej pokryty papą</t>
  </si>
  <si>
    <t>ul.Starodworcowa 3</t>
  </si>
  <si>
    <t>konstrukcja drewniana pokryta blachą ocynkowaną</t>
  </si>
  <si>
    <t>ul.Strzelecka 14</t>
  </si>
  <si>
    <t xml:space="preserve">ul.Wyzwolenia 7a </t>
  </si>
  <si>
    <t>ul.Złotowska 58</t>
  </si>
  <si>
    <t>Ul.W.Witosa 25 Witunia</t>
  </si>
  <si>
    <t>betonowy, drewniany, stalowy</t>
  </si>
  <si>
    <t xml:space="preserve">ul.Złotowska 10 Witunia </t>
  </si>
  <si>
    <t>ul.Wyzwolenia 24</t>
  </si>
  <si>
    <t>cegła biała</t>
  </si>
  <si>
    <t>metalowy, betonowy, drewniany</t>
  </si>
  <si>
    <t>stropodach z płyt korytkowych pokryty papą</t>
  </si>
  <si>
    <t>ul.Wyzwolenia 6</t>
  </si>
  <si>
    <t>metalowy drewniany</t>
  </si>
  <si>
    <t xml:space="preserve">1900-1939 </t>
  </si>
  <si>
    <t>Zakrzewek 42</t>
  </si>
  <si>
    <t xml:space="preserve">cegła,cegła gliniasta,bale drewniane </t>
  </si>
  <si>
    <t>ul.Złotowska 34</t>
  </si>
  <si>
    <t>ul.Złotowska 52</t>
  </si>
  <si>
    <t>Pl.Jana Pawła II 10</t>
  </si>
  <si>
    <t>Pl.Jana Pawła II 11</t>
  </si>
  <si>
    <t>bardzo dobry</t>
  </si>
  <si>
    <t>dobry</t>
  </si>
  <si>
    <t>wody brak/ogrzewanie dobre</t>
  </si>
  <si>
    <t>zły</t>
  </si>
  <si>
    <t>dostateczny</t>
  </si>
  <si>
    <t xml:space="preserve"> nie dotyczy</t>
  </si>
  <si>
    <t xml:space="preserve"> sieć dobry/centralnego brak</t>
  </si>
  <si>
    <t>nie dotyczty</t>
  </si>
  <si>
    <t>zła</t>
  </si>
  <si>
    <t>nie dotyczyy</t>
  </si>
  <si>
    <t>dobra</t>
  </si>
  <si>
    <t>b.dobry</t>
  </si>
  <si>
    <t>Laptop Toshiba</t>
  </si>
  <si>
    <t>Komputer HP Z230 wraz z moniotrem HP LCD Elitte Display</t>
  </si>
  <si>
    <t>Drukarka HP LASERJET P301015DN</t>
  </si>
  <si>
    <t>Zapora ogniowa FortiGate-60D</t>
  </si>
  <si>
    <t xml:space="preserve">Klimatyzator KAISAI KFU-09 ścienny </t>
  </si>
  <si>
    <t>Drukarka HP Officejet 7610</t>
  </si>
  <si>
    <t>Drukarka HP Officejet 6700</t>
  </si>
  <si>
    <t>-</t>
  </si>
  <si>
    <t>1. Urząd Miejski</t>
  </si>
  <si>
    <t>ul.Mickiewicza 22
89-410 Więcbork</t>
  </si>
  <si>
    <t>ul.Pocztowa 2 
89-410 Więcbork</t>
  </si>
  <si>
    <t>Budynek socjalno - warsztatowy</t>
  </si>
  <si>
    <t>socjalny</t>
  </si>
  <si>
    <t>gaśnice hydranty dozór</t>
  </si>
  <si>
    <t>Oczyszczalnia Runowo</t>
  </si>
  <si>
    <t>gazobeton</t>
  </si>
  <si>
    <t>żelbet</t>
  </si>
  <si>
    <t>Budynek dmuchaw i wirówek</t>
  </si>
  <si>
    <t>technologiczny</t>
  </si>
  <si>
    <t>Budynek energ. Przepomp. P-1</t>
  </si>
  <si>
    <t>Budynek krat. z komórką</t>
  </si>
  <si>
    <t>blacha falista</t>
  </si>
  <si>
    <t>Budynek stacji wodociągowej</t>
  </si>
  <si>
    <t>betron</t>
  </si>
  <si>
    <t>Budynek kotłowni</t>
  </si>
  <si>
    <t>Więcbork Gdańska</t>
  </si>
  <si>
    <t>Budynek kotłowni nowa część</t>
  </si>
  <si>
    <t>płyta warstwowa</t>
  </si>
  <si>
    <t>Zestaw komputerowy</t>
  </si>
  <si>
    <t>Siedziba Spółki ul.Pocztowa 2 Więcbork</t>
  </si>
  <si>
    <t>Oczyszczania ścieków Runowo Młyn</t>
  </si>
  <si>
    <t xml:space="preserve">Więcbork stacja wodociągowa ul.Brzozowa </t>
  </si>
  <si>
    <t>Kotłownia ul.BoWiD</t>
  </si>
  <si>
    <t>Stacja Wodociągowa Runowo Kraj, Pęperzyn, Witunia, Jastrzębiec, Sypniewo, Zabartowo</t>
  </si>
  <si>
    <t>alarm, hydranty, gasnice, dozór całą dobę</t>
  </si>
  <si>
    <t>gaśnice, hydranty, dozór 8 godzin, alarm</t>
  </si>
  <si>
    <t>alarm, gaśnice, dozór 24 godz</t>
  </si>
  <si>
    <t>hydranty, gaśnice, dozór całą dobę, alarm</t>
  </si>
  <si>
    <t>dozór całą dobę, hydrant, gaśnice</t>
  </si>
  <si>
    <t>2. Zakład Gospodarki Komunalnej</t>
  </si>
  <si>
    <t>ul. Wyzwolenia 19 
89-410 Więcbork</t>
  </si>
  <si>
    <t>Budynek szkolny wraz z salą gimnastyczna i łącznikiem</t>
  </si>
  <si>
    <t>monitoring, alarm, gaśnice, hydranty</t>
  </si>
  <si>
    <t>Wyzwolenia 19</t>
  </si>
  <si>
    <t>kratówka</t>
  </si>
  <si>
    <t>akermany</t>
  </si>
  <si>
    <t>pokrycie z papy, płyty korytkowe</t>
  </si>
  <si>
    <t>Plac zabaw "Kubuś"</t>
  </si>
  <si>
    <t>monitoring</t>
  </si>
  <si>
    <t>Budynek sanitarno-szatniowy wraz z infrastrukturą "Orlik"</t>
  </si>
  <si>
    <t>monitoring, gaśnica</t>
  </si>
  <si>
    <t>gazobeton, bloczki betonowe,</t>
  </si>
  <si>
    <t>płyta wielootworowa</t>
  </si>
  <si>
    <t>papa termozgrzewalna, stropodach</t>
  </si>
  <si>
    <t>Ogrodzenie "Orlik"</t>
  </si>
  <si>
    <t>Oświetlenie boisk "Orlik"</t>
  </si>
  <si>
    <t>Boisko wielofunkcyjne "Orlik"</t>
  </si>
  <si>
    <t>Boisko do piłki nożnej "Orlik"</t>
  </si>
  <si>
    <t>Budynek gospodarczy nr 1</t>
  </si>
  <si>
    <t>magazyn</t>
  </si>
  <si>
    <t>gaśnica</t>
  </si>
  <si>
    <t>drewniana</t>
  </si>
  <si>
    <t>pokrycie z papy, konstrukcja drewniana</t>
  </si>
  <si>
    <t>Budynek gospodarczy nr 2</t>
  </si>
  <si>
    <t>Magazynek przy sali gimnastycznej</t>
  </si>
  <si>
    <t>gipsowe, podwieszane, uzupełnione watą szklaną</t>
  </si>
  <si>
    <t>nie występuje</t>
  </si>
  <si>
    <t>okiennej brak, drzwiowa dostateczny</t>
  </si>
  <si>
    <t>Notebook LENOVO</t>
  </si>
  <si>
    <t>Monitoring</t>
  </si>
  <si>
    <t>ul. Szkolna 1
 89-422 Sypniewo</t>
  </si>
  <si>
    <t>8560Z</t>
  </si>
  <si>
    <t>Budynek szkolny</t>
  </si>
  <si>
    <t>szkoła</t>
  </si>
  <si>
    <t>gaśnica 6 sztuk,hydrant 3 szt.,alarm</t>
  </si>
  <si>
    <t>cegła pełna,bloczki gazobetonowe</t>
  </si>
  <si>
    <t>kon. drewniana, pokrycie eternit</t>
  </si>
  <si>
    <t>Pawilon wolnostojący</t>
  </si>
  <si>
    <t>świetlica</t>
  </si>
  <si>
    <t>gaśnica 1 sztuk,alarm</t>
  </si>
  <si>
    <t>cegła pełna</t>
  </si>
  <si>
    <t>Ogrodzenia + parkany</t>
  </si>
  <si>
    <t>płot</t>
  </si>
  <si>
    <t>hydrant</t>
  </si>
  <si>
    <t>siatka, słupki</t>
  </si>
  <si>
    <t xml:space="preserve">Sypniewo 
ul. Szkolna 1 </t>
  </si>
  <si>
    <t>TAK częściowo</t>
  </si>
  <si>
    <t>Komputer</t>
  </si>
  <si>
    <t>Laminator</t>
  </si>
  <si>
    <t>Niszczarka</t>
  </si>
  <si>
    <t xml:space="preserve">rzutnik </t>
  </si>
  <si>
    <t>Laptop</t>
  </si>
  <si>
    <t xml:space="preserve">Urządzenie wielofunkcyjne OKI                       </t>
  </si>
  <si>
    <t>Laptop 2szt.</t>
  </si>
  <si>
    <t>Projektor BENQ</t>
  </si>
  <si>
    <t xml:space="preserve">Zestaw mikrofonów </t>
  </si>
  <si>
    <t>Laptop Lenovo</t>
  </si>
  <si>
    <t>Laptop Lenovo (4 sztuki)</t>
  </si>
  <si>
    <t xml:space="preserve">Aparat Canon SX160                </t>
  </si>
  <si>
    <t>Pęperzyn 33
 89-410 Więcbork</t>
  </si>
  <si>
    <t>Budynek szkolny (główny i gospodarczy)</t>
  </si>
  <si>
    <t>alarm, gaśnice, hydrant</t>
  </si>
  <si>
    <t>Pęperzyn 33; 89-410 Więcbork</t>
  </si>
  <si>
    <t>betonowe</t>
  </si>
  <si>
    <t>styropapa-wymiana w 2012r.</t>
  </si>
  <si>
    <t>Sala gimnastyczna</t>
  </si>
  <si>
    <t>Trakt komunikacyjny - polbruk</t>
  </si>
  <si>
    <t>2010 i 2012</t>
  </si>
  <si>
    <t>Oczyszczalnia wód i ścieków/ szambo</t>
  </si>
  <si>
    <t>Ogrodzenia i parkany</t>
  </si>
  <si>
    <t>Częściowo wymienione w 2011r.</t>
  </si>
  <si>
    <t xml:space="preserve">brak </t>
  </si>
  <si>
    <t>częściowo</t>
  </si>
  <si>
    <t>Wizualizer</t>
  </si>
  <si>
    <t>Projektor "Benq"</t>
  </si>
  <si>
    <t>Zestaw -tablica interaktywna</t>
  </si>
  <si>
    <t xml:space="preserve">Aleja 600-lecia 4 
89-410 Więcbork </t>
  </si>
  <si>
    <t>8531A</t>
  </si>
  <si>
    <t>1967-1969</t>
  </si>
  <si>
    <t>Al.. 600- lecia 4</t>
  </si>
  <si>
    <t>płyty betonowe,styropapa</t>
  </si>
  <si>
    <t>Kuchnia + stołówka</t>
  </si>
  <si>
    <t>Garaż</t>
  </si>
  <si>
    <t>dach drewniany pokryty styropapą</t>
  </si>
  <si>
    <t>Boisko wielofunkcyjne</t>
  </si>
  <si>
    <t>Al. 600- lecia 4</t>
  </si>
  <si>
    <t>Ogrodzenie</t>
  </si>
  <si>
    <t>nia ma</t>
  </si>
  <si>
    <t>butle gazowe</t>
  </si>
  <si>
    <t>nie ma</t>
  </si>
  <si>
    <t>TAK, częściowo</t>
  </si>
  <si>
    <t>Power Mixer Voice+kolumny Estradowe VK Disko(2 szt)</t>
  </si>
  <si>
    <t>Wizualizer cyfrowy model GK -S2</t>
  </si>
  <si>
    <t>Pianino elektryczne</t>
  </si>
  <si>
    <t>Urządzenie wielofunkcyjne Epson Work</t>
  </si>
  <si>
    <t>Urządzenie wielofunkcyjne Samsung SL-M2875FD</t>
  </si>
  <si>
    <t>Komputer ZUE-PC,obudowa,Windows.monitor,mysz</t>
  </si>
  <si>
    <t>Kopiarka KYOCERA 1800</t>
  </si>
  <si>
    <t>Monitor LCD</t>
  </si>
  <si>
    <t>Projektor Acer X112 DPL</t>
  </si>
  <si>
    <t>Laptop DellD630 Core 2 Duo 1,8</t>
  </si>
  <si>
    <t>Projektor BenQ MS517</t>
  </si>
  <si>
    <t>Laptop Dell D 630 Corre 2 Duo 1,8</t>
  </si>
  <si>
    <t>Zestaw bezprzewodowy WMS -40</t>
  </si>
  <si>
    <t>Nikon D3100+obiektyw AF-S DX18-55MM F/3.5-5.6VR</t>
  </si>
  <si>
    <t>Projektor BenQ MS513</t>
  </si>
  <si>
    <t>Notebook używany</t>
  </si>
  <si>
    <t>Nikon D3 100+ obiektyw+wyposażenie</t>
  </si>
  <si>
    <t>8510Z</t>
  </si>
  <si>
    <t>ul.Gdańska 13
 89-410 Więcbork</t>
  </si>
  <si>
    <t>brak zabezpieczeń przeciwkradzieżowych (krat, alarmu)</t>
  </si>
  <si>
    <t>Więcbork, ul. Gdańska 13</t>
  </si>
  <si>
    <t>pustaki gazobetonowe, cegła</t>
  </si>
  <si>
    <t>żelbetowe</t>
  </si>
  <si>
    <t>stropodacho konstrukcji żelbetowej monolitycznej</t>
  </si>
  <si>
    <t>Przedszkole  Filialne w Sypniewie</t>
  </si>
  <si>
    <t>jedna bryła budynku</t>
  </si>
  <si>
    <t>cegła w większości czerwona-różne grubości</t>
  </si>
  <si>
    <t>drewniane wyprawione tynkiem oparte na krokwiach</t>
  </si>
  <si>
    <t xml:space="preserve"> płaski drewniany</t>
  </si>
  <si>
    <t>Budynek stary</t>
  </si>
  <si>
    <t>Drogi i ulice</t>
  </si>
  <si>
    <t>Oczyszczalnia wód i ścieków w Sypniewie</t>
  </si>
  <si>
    <t>Budynek gospodarczy w Więcborku</t>
  </si>
  <si>
    <t>pustak</t>
  </si>
  <si>
    <t>brak danych</t>
  </si>
  <si>
    <t>Laptop "TOSHIBA" C50-A-1C8 1005M 4GB 500 15,6INT W8</t>
  </si>
  <si>
    <t xml:space="preserve">Laptop "TOSHIBA" C50-A-1C8 W8 + MS Office STD </t>
  </si>
  <si>
    <t xml:space="preserve">Notebook "TOSHIBA" C50D-A-11G W8 MS Ofiicce STD </t>
  </si>
  <si>
    <t>Notebook "TOSHIBA" C50D-A-11G W8 MS Ofiicce STD</t>
  </si>
  <si>
    <t>Tablica interaktywna AVTEK TT-BOARD 2080+RM EASI z uchwytem</t>
  </si>
  <si>
    <t>Laptop HP 15-R104NW N2840 4 GB 15 750GB 820M W81</t>
  </si>
  <si>
    <t>Laptop HP 15-R200NW N3540 4 GB 15 750GB 820M W81</t>
  </si>
  <si>
    <t>Jastrzębiec 17 
89-410 Więcbork</t>
  </si>
  <si>
    <t>edukacja</t>
  </si>
  <si>
    <t>alarm; gaśnice pianowe - 4 szt.</t>
  </si>
  <si>
    <t>biała cegła</t>
  </si>
  <si>
    <t>żelbetonowe</t>
  </si>
  <si>
    <t>płaski betonowy + papa</t>
  </si>
  <si>
    <t>Budynek gospodarczy</t>
  </si>
  <si>
    <t>Ogrodzenie i parkany</t>
  </si>
  <si>
    <t>Trylinka - drogi</t>
  </si>
  <si>
    <t>Zbiornik nieczystości pł.</t>
  </si>
  <si>
    <t>Sypniewo,
 ul. 29- Stycznia</t>
  </si>
  <si>
    <t>Więcbork 
ul. Gdańska 13</t>
  </si>
  <si>
    <t>Więcbork 
ul. Gdańska 14</t>
  </si>
  <si>
    <t>Sypniewo 
ul. 29 Stycznia</t>
  </si>
  <si>
    <t>8. Zespół Szkół w Oddziałami Integracyjnymi</t>
  </si>
  <si>
    <t>6920Z</t>
  </si>
  <si>
    <t>Drukarka HP Laser Jet P3015</t>
  </si>
  <si>
    <t>Komputer stacjonarny (stacja dysków)</t>
  </si>
  <si>
    <t>ul. Pocztowa 16; 89-510 Więcbork</t>
  </si>
  <si>
    <t>Zakrzewek 25
 89-410 Więcbork</t>
  </si>
  <si>
    <t>pustak żużlowy,cegła</t>
  </si>
  <si>
    <t>cegła,drewno</t>
  </si>
  <si>
    <t>Studnia</t>
  </si>
  <si>
    <t>Boisko</t>
  </si>
  <si>
    <t>Yamaha Power  Mikser</t>
  </si>
  <si>
    <t xml:space="preserve">Telewizor </t>
  </si>
  <si>
    <t>9. Szkoła Podstawowa w Zakrzewku</t>
  </si>
  <si>
    <t>ul. Mickiewicza 22A
 89-410 Więcbork</t>
  </si>
  <si>
    <t>Siedziba MGOPS</t>
  </si>
  <si>
    <t>użytecz. Publ.</t>
  </si>
  <si>
    <t>alarm, dozór, 3 gaśnice typu GP-4x, 2 gaśnice typu GSE-2x, 2 Gaśnica typu GP-6x</t>
  </si>
  <si>
    <t>ul. Mickiewicza 22A, Więcbork</t>
  </si>
  <si>
    <t>cegły ceramiczne</t>
  </si>
  <si>
    <t>drewno, papa, dachówka</t>
  </si>
  <si>
    <t>Aparat fotograficzny OLYMPUS VR-340</t>
  </si>
  <si>
    <t>Aparat fotograficzny OLYMPUS VR-341</t>
  </si>
  <si>
    <t>Aparat fotograficzny OLYMPUS VR-342</t>
  </si>
  <si>
    <t>ADAX dysk zewnętrzny 2,5" 500 GB</t>
  </si>
  <si>
    <t>Aparat cyfrowy NIKON D5100</t>
  </si>
  <si>
    <t>Zestaw komputerowy PC ADAX DELTA</t>
  </si>
  <si>
    <t>Drukarka EPSON L800</t>
  </si>
  <si>
    <t>Telefaks PANASONIC KX-FT98PD</t>
  </si>
  <si>
    <t>Niszczarka REXEL MERCURY RSS2030</t>
  </si>
  <si>
    <t>Niszczarka REXEL MERCURY RSX1632</t>
  </si>
  <si>
    <t>Projektor multimedialny ACER P1273</t>
  </si>
  <si>
    <t>Komputer PC ADAX DELTA</t>
  </si>
  <si>
    <t>Drukarka BROTHER DCP</t>
  </si>
  <si>
    <t>Odtwarzacz DVD HYUNDAI</t>
  </si>
  <si>
    <t>Konsola MS XBOX 250GB + KINECT</t>
  </si>
  <si>
    <t>zestaw komputerowy PC ADAX DELTA z oprogramowaniem</t>
  </si>
  <si>
    <t>skaner CANON LIDE 120</t>
  </si>
  <si>
    <t>Świetlica Środowiskowa ul. Pocztowa 16, 89-410 Więcbork</t>
  </si>
  <si>
    <t>Środowiskowy Dom Samopomocy, ul. Pocztowa 16, 89-410 Więcbork</t>
  </si>
  <si>
    <t>10. Miejsko Gminny Ośrodek Pomocy Społecznej</t>
  </si>
  <si>
    <t>ul.Pocztowa 2
 89-410 Więcbork</t>
  </si>
  <si>
    <t>Dom Kultury</t>
  </si>
  <si>
    <t>Więcbork Pocztowa 2</t>
  </si>
  <si>
    <t xml:space="preserve"> żelbetowe</t>
  </si>
  <si>
    <t>konstrukcji żelbetowej z płyt dachowych pokrytych papą</t>
  </si>
  <si>
    <t>Budynek Świetlicy w Śmiłowie</t>
  </si>
  <si>
    <t>Śmiłowo,89-410 Więcbork</t>
  </si>
  <si>
    <t>PAPA</t>
  </si>
  <si>
    <t>Budynek Świetlicy w Borzyszkowie</t>
  </si>
  <si>
    <t>Borzyszkowo, 89-421 Runowo</t>
  </si>
  <si>
    <t>płyta żelbetowa</t>
  </si>
  <si>
    <t>konstrukcja drewniana pokryta blachodachówką</t>
  </si>
  <si>
    <t>Budynek Suchorączek</t>
  </si>
  <si>
    <t>Suchorączek, 89-410 Więcbork</t>
  </si>
  <si>
    <t xml:space="preserve">dźwigary kratowe drewniane,pokrycie papowe </t>
  </si>
  <si>
    <t>tak/ częściowo</t>
  </si>
  <si>
    <t>gaśnice proszkowe szt. 6, hydranty szt. 5</t>
  </si>
  <si>
    <t>Komputer COMAQ 8200 SFFF</t>
  </si>
  <si>
    <t>Monitor Samsung 23,6 LED</t>
  </si>
  <si>
    <t>Kopiarka KYOCERA ECOSYS m2035 dm</t>
  </si>
  <si>
    <t>Mikser cyfrowy ALLen 16 kanałów</t>
  </si>
  <si>
    <t>komputer + monitor (studio nagrań)</t>
  </si>
  <si>
    <t>Monitor aktywny sceniczny N12-SMA (szt.4*2952,74)</t>
  </si>
  <si>
    <t>Monitor aktywny sceniczny NX N10-SMA (szt.2*5000,00)</t>
  </si>
  <si>
    <t>Aparat CANON 600D</t>
  </si>
  <si>
    <t>Laptop DEL LATITUDE E 6410</t>
  </si>
  <si>
    <t>Podwójny odtwarzacz CD-122 CD/mp3/USB</t>
  </si>
  <si>
    <t>Kolumna Subbas LDM GST 1218S</t>
  </si>
  <si>
    <t>Kolumna Subbas LDM GST 1218 SA</t>
  </si>
  <si>
    <t>Kolumna LDM GDP 612APRO</t>
  </si>
  <si>
    <t>Odtwarzacz płyt CD-R/RW/MP3 CD-1260</t>
  </si>
  <si>
    <t>Zestaw konstrukcja oświetleniowa</t>
  </si>
  <si>
    <t>Zestaw nagłośnieniowy IBIZA SOUND (WDK Sypniewo)</t>
  </si>
  <si>
    <t>ulica Pocztowa 2, 89-410 Więcbork</t>
  </si>
  <si>
    <t>gaśnice,hydranty,alarmy</t>
  </si>
  <si>
    <t>11. Miejsko-Gminny Ośrodek Kultury w Więcborku</t>
  </si>
  <si>
    <t>Budynek WDK</t>
  </si>
  <si>
    <t>3 gaśnice proszkowe, czujniki</t>
  </si>
  <si>
    <t xml:space="preserve">Sypniewo, ul. 29 Stycznia </t>
  </si>
  <si>
    <t>strop drewniany</t>
  </si>
  <si>
    <t>parter</t>
  </si>
  <si>
    <t>ul. gen.J.Hallera 22
 89-410 Więcbork</t>
  </si>
  <si>
    <t>9101A</t>
  </si>
  <si>
    <t>Komputer stacjonarny</t>
  </si>
  <si>
    <t xml:space="preserve">Drukarka  </t>
  </si>
  <si>
    <t>Telefon stacjonarny</t>
  </si>
  <si>
    <t>Monitor</t>
  </si>
  <si>
    <t>Aparat fotograficzny</t>
  </si>
  <si>
    <t>Radio</t>
  </si>
  <si>
    <t>Miejsko – Gminna Biblioteka Publiczna w Więcborku</t>
  </si>
  <si>
    <t>alarm antywłamaniowy z czujnikami ruchu, gaśnice</t>
  </si>
  <si>
    <t>Filia biblioteki w Sypniewie</t>
  </si>
  <si>
    <t>Filia biblioteki w Runowie Krajeńskim</t>
  </si>
  <si>
    <t>504-00-72-971</t>
  </si>
  <si>
    <t xml:space="preserve">zabezpieczenia
(znane zabiezpieczenia p-poż i przeciw kradzieżowe)                                      </t>
  </si>
  <si>
    <t>Sypniewo, ul. 29 Stycznia Wiejski Dom Kultury</t>
  </si>
  <si>
    <t>Runowo 58, 89-421 Runowo Krajeńskie</t>
  </si>
  <si>
    <t>szkolnictwo</t>
  </si>
  <si>
    <t>Runowo 58</t>
  </si>
  <si>
    <t>brak poddasza</t>
  </si>
  <si>
    <t>Budynek</t>
  </si>
  <si>
    <t>gaśnice 10 szt i 1 hydrant; instalacja alamowa (sygnał przekazywany do dyrektora i woźnego); kraty w oknach pracowni komputerowej</t>
  </si>
  <si>
    <t>cegła czerwona</t>
  </si>
  <si>
    <t>blachodachówka</t>
  </si>
  <si>
    <t>Drukarka Brother</t>
  </si>
  <si>
    <t>13. Szkoła Podstawowa w Runowie Krajeńskim</t>
  </si>
  <si>
    <t>OGÓŁEM</t>
  </si>
  <si>
    <t>Elementy mające wpływ na ocenę ryzyka</t>
  </si>
  <si>
    <t>cmenatrze komunalne, składowiska odpadów, oczyszczalnie ścieków, warszaty naprawcze, place zabaw, baseny, szatnia, stołówka</t>
  </si>
  <si>
    <t>planowane imprezy nie podlegające ubezpieczeniu OC</t>
  </si>
  <si>
    <t>30 kulturalno- rozrywkowych, 200- 1500 uczestników</t>
  </si>
  <si>
    <t xml:space="preserve">Klimatyzator LG ścienny </t>
  </si>
  <si>
    <t>Laptop Toshiba Satellite Pro</t>
  </si>
  <si>
    <t>plac zabaw, szatnia, stołówka, orlik</t>
  </si>
  <si>
    <t>namioty</t>
  </si>
  <si>
    <t>Zestaw tablicy interaktywnej</t>
  </si>
  <si>
    <t>Stacjonarny zestaw komputerowy</t>
  </si>
  <si>
    <t>Laptop Lenovo G50-70</t>
  </si>
  <si>
    <t>Drukarka Epson L800</t>
  </si>
  <si>
    <t>Skytec mobilny zestaw przenośny</t>
  </si>
  <si>
    <t>Projetor EPSON EB-520</t>
  </si>
  <si>
    <t>Wizualizer Epson</t>
  </si>
  <si>
    <t>szatnia, stołówka</t>
  </si>
  <si>
    <t>drukarka SL-M28FD</t>
  </si>
  <si>
    <t>tablice interaktywne 3 zestawy</t>
  </si>
  <si>
    <t>komputer 20 sztuk</t>
  </si>
  <si>
    <t>projektor</t>
  </si>
  <si>
    <t>tablice interaktywne 4 zestawy</t>
  </si>
  <si>
    <t>laptop lenovo 2 sztuki</t>
  </si>
  <si>
    <t>notebook</t>
  </si>
  <si>
    <t>liczba pracowników</t>
  </si>
  <si>
    <t>Liczba uczniów/ wychowanków</t>
  </si>
  <si>
    <t>Zestaw - tablica interaktywna</t>
  </si>
  <si>
    <t>Projektor "VIVOTEK"</t>
  </si>
  <si>
    <t>15 ogólnokształcących, 400 uczestników</t>
  </si>
  <si>
    <t>Projektor VIEWSONIC PJD5150 SVGA</t>
  </si>
  <si>
    <t>Dysk zewnętrzny HOD ADATA HC630 2,5 USB3</t>
  </si>
  <si>
    <t>Projektor Epson EB-S 18</t>
  </si>
  <si>
    <t>Notebook LENOVO G50-80</t>
  </si>
  <si>
    <t>Przedszkole Gminne "Niezapominajka" w Więcborku</t>
  </si>
  <si>
    <t>7. Przedszkole Gminne "Niezapominajka" w Więcborku</t>
  </si>
  <si>
    <t xml:space="preserve">Sprzęy muzyczny  - Proel   Freepack i mikrofon bezprzwodowy </t>
  </si>
  <si>
    <t>plac zabaw</t>
  </si>
  <si>
    <t>3 dyskoteki, 90 uczestników</t>
  </si>
  <si>
    <t>zestaw tablic interaktywnych</t>
  </si>
  <si>
    <t>Komputer LENOVO</t>
  </si>
  <si>
    <t>Laptop Asus UX303</t>
  </si>
  <si>
    <t>pomieszczenie gospodarcze</t>
  </si>
  <si>
    <t>Używany stacjonarny zestaw komputerowy</t>
  </si>
  <si>
    <t>30 plenerowych, 3000 uczestników</t>
  </si>
  <si>
    <t>zestaw komputerowy ADAX DELTA z oprogramowaniem</t>
  </si>
  <si>
    <t>drukarka KYOCERA FS-2100 DN</t>
  </si>
  <si>
    <t>bramofon SLICAN DPH.AB-KS</t>
  </si>
  <si>
    <t>drukarka EPSON L130</t>
  </si>
  <si>
    <t>niszczarka CS 2205 OPUS</t>
  </si>
  <si>
    <t>XBOX ONE 500GB+kincet-Dence Central+KS Rivals+ZOO Tycon</t>
  </si>
  <si>
    <t>LD System Road Buddy 10 (system nagłośnieniowy)</t>
  </si>
  <si>
    <t>drukarka atramentowa EPSON L300</t>
  </si>
  <si>
    <t>zestaw komputerowy ADAX DELTA WXPS 4460</t>
  </si>
  <si>
    <t>urządzenie KYOCERA FS-652 MFP+szafka</t>
  </si>
  <si>
    <t>niszczarka Profioffice Alligator 411CC+</t>
  </si>
  <si>
    <t>urządzenie wielofunksyjne EPSON L220</t>
  </si>
  <si>
    <t>projektor BENQA W111OS DLP 1080p 2000 ANSI</t>
  </si>
  <si>
    <t>Dysk zewnętrzny ADATA DASH DRIVE HV6201TB</t>
  </si>
  <si>
    <t>Aparat cyfrowy NIKON D5300+obiektyw 18-105VR+torba</t>
  </si>
  <si>
    <t>system CC TV PROVISION ISR 8CH 2 kamery D1-390ADVF - 2HP</t>
  </si>
  <si>
    <t>Telewizor LG LED 49 LF 631</t>
  </si>
  <si>
    <t>alarm, gaśnice</t>
  </si>
  <si>
    <t>Projektor Viewsinic PIO 5255</t>
  </si>
  <si>
    <t>Zestaw kompouterowy ZUE-PC</t>
  </si>
  <si>
    <t>Zestaw komputerowy ZUE-PC</t>
  </si>
  <si>
    <t>Zestaw komuterowy ZUE-PC</t>
  </si>
  <si>
    <t>Niszczarka REXEL</t>
  </si>
  <si>
    <t>Notebook DELL</t>
  </si>
  <si>
    <t>plac zabaw, szatnia, stołówka</t>
  </si>
  <si>
    <t>Zestaw z tablica interaktywna 3 szt</t>
  </si>
  <si>
    <t>gaśnice 7 szt, 1 hydrant i urzadzenie alarmowe, krady w pracowni komputerowej</t>
  </si>
  <si>
    <t>Wykaz pojazdów w Gminie Więcbork</t>
  </si>
  <si>
    <t>Dane pojazdów</t>
  </si>
  <si>
    <t>Marka</t>
  </si>
  <si>
    <t>Typ, model</t>
  </si>
  <si>
    <t>Nr podw./ nadw.</t>
  </si>
  <si>
    <t>Nr rej.</t>
  </si>
  <si>
    <t>Rodzaj         (osobowy/ ciężarowy/ specjalny)</t>
  </si>
  <si>
    <t>Wyposażenie pojazdu specjalnego</t>
  </si>
  <si>
    <t>Poj.</t>
  </si>
  <si>
    <t>Rok prod.</t>
  </si>
  <si>
    <t>Data I rejestracji</t>
  </si>
  <si>
    <t>Data ważności badań technicznych</t>
  </si>
  <si>
    <t>Ilość miejsc</t>
  </si>
  <si>
    <t>Ładowność</t>
  </si>
  <si>
    <t>Dopuszczalna masa całkowita</t>
  </si>
  <si>
    <t>Przebieg</t>
  </si>
  <si>
    <t>Zabezpieczenia przeciwkradzieżowe</t>
  </si>
  <si>
    <t>wartość</t>
  </si>
  <si>
    <t>Od</t>
  </si>
  <si>
    <t>Do</t>
  </si>
  <si>
    <t>Ursus</t>
  </si>
  <si>
    <t>C 360</t>
  </si>
  <si>
    <t>CSE F552</t>
  </si>
  <si>
    <t>ciągnik</t>
  </si>
  <si>
    <t>BDH 5301</t>
  </si>
  <si>
    <t>przyczepa</t>
  </si>
  <si>
    <t>AGRO PS-208</t>
  </si>
  <si>
    <t>CSE E737</t>
  </si>
  <si>
    <t>AGROMET</t>
  </si>
  <si>
    <t>CSE E736</t>
  </si>
  <si>
    <t>Master DW29249</t>
  </si>
  <si>
    <t>VF1HDCWG636106398</t>
  </si>
  <si>
    <t>CSE 54XG</t>
  </si>
  <si>
    <t>samochód ciężarowy</t>
  </si>
  <si>
    <t>pożarniczy</t>
  </si>
  <si>
    <t>Volkswagen</t>
  </si>
  <si>
    <t>Transporter</t>
  </si>
  <si>
    <t>WV2ZZZ70ZPH070806</t>
  </si>
  <si>
    <t>CSEX842</t>
  </si>
  <si>
    <t>ciężarowy</t>
  </si>
  <si>
    <t>samochód osobowy</t>
  </si>
  <si>
    <t>SEICENTO</t>
  </si>
  <si>
    <t>ZFA18700000569474</t>
  </si>
  <si>
    <t>CSE98XC</t>
  </si>
  <si>
    <t>Renault</t>
  </si>
  <si>
    <t>Ceres M-10</t>
  </si>
  <si>
    <t>M1032HA1030734</t>
  </si>
  <si>
    <t>CSE 39XU</t>
  </si>
  <si>
    <t>12.01.2018</t>
  </si>
  <si>
    <t>Opel</t>
  </si>
  <si>
    <t>Movano</t>
  </si>
  <si>
    <t>VN1H9CMK636150767</t>
  </si>
  <si>
    <t>CSE 50XX</t>
  </si>
  <si>
    <t>Ford</t>
  </si>
  <si>
    <t>OSP Pęperzyn</t>
  </si>
  <si>
    <t>ŻUK</t>
  </si>
  <si>
    <t>BDK9836</t>
  </si>
  <si>
    <t>specjalny pożarniczy</t>
  </si>
  <si>
    <t>przycz. węż.</t>
  </si>
  <si>
    <t>SAM</t>
  </si>
  <si>
    <t>P2700298</t>
  </si>
  <si>
    <t>BGV 2537</t>
  </si>
  <si>
    <t>przycz. poż.</t>
  </si>
  <si>
    <t>OSP Więcbork</t>
  </si>
  <si>
    <t xml:space="preserve">przyczepka </t>
  </si>
  <si>
    <t>NIEWIADÓW B750</t>
  </si>
  <si>
    <t>SWNB7500008E037826</t>
  </si>
  <si>
    <t>CSE 31GY</t>
  </si>
  <si>
    <t>przyczepka lekka</t>
  </si>
  <si>
    <t>Transit</t>
  </si>
  <si>
    <t>WFOVXXBDFV2G68088</t>
  </si>
  <si>
    <t>CSE 19XG</t>
  </si>
  <si>
    <t>samochód specjalny pożarniczy</t>
  </si>
  <si>
    <t>22.12.2017</t>
  </si>
  <si>
    <t>21.12.2018</t>
  </si>
  <si>
    <t>przyczepka</t>
  </si>
  <si>
    <t>ZEPIA S.CYMERMAN</t>
  </si>
  <si>
    <t>SU9PC400X60GK1030</t>
  </si>
  <si>
    <t>CSE M219</t>
  </si>
  <si>
    <t>Man TGM</t>
  </si>
  <si>
    <t>18.340</t>
  </si>
  <si>
    <t>WMAN38ZZ8EY305819</t>
  </si>
  <si>
    <t>CSE 97TG</t>
  </si>
  <si>
    <t>Lublin II</t>
  </si>
  <si>
    <t>SUZ055417 W0003697</t>
  </si>
  <si>
    <t>CSE T785</t>
  </si>
  <si>
    <t>pożarn. - ratowniczy</t>
  </si>
  <si>
    <t>Jelcz</t>
  </si>
  <si>
    <t>010R</t>
  </si>
  <si>
    <t>SUJP422CCR0000046</t>
  </si>
  <si>
    <t>BCS 5961</t>
  </si>
  <si>
    <t>ciężarowy pożarniczy</t>
  </si>
  <si>
    <t>OSP Sypniewo</t>
  </si>
  <si>
    <t>MAN</t>
  </si>
  <si>
    <t>TGL 12.240</t>
  </si>
  <si>
    <t>WMAN04ZZ19Y234342</t>
  </si>
  <si>
    <t>CSE 98KG</t>
  </si>
  <si>
    <t>07.12.2009</t>
  </si>
  <si>
    <t>4930 kg</t>
  </si>
  <si>
    <t>LAND ROVER</t>
  </si>
  <si>
    <t>WAX024070007</t>
  </si>
  <si>
    <t>CSE 20SX</t>
  </si>
  <si>
    <t xml:space="preserve">specjalny </t>
  </si>
  <si>
    <t>Ford Transit</t>
  </si>
  <si>
    <t>UFOLXXGBFL 2P02968</t>
  </si>
  <si>
    <t>CSE K909</t>
  </si>
  <si>
    <t>OSP Lubcza</t>
  </si>
  <si>
    <t>WVZZZZ70ZPH128000</t>
  </si>
  <si>
    <t>CSE 98JS</t>
  </si>
  <si>
    <t>31.12.2018</t>
  </si>
  <si>
    <t>OSP Zabartowo</t>
  </si>
  <si>
    <t>Polonez</t>
  </si>
  <si>
    <t>ATU Plus</t>
  </si>
  <si>
    <t>SUPB30CEHWW875861</t>
  </si>
  <si>
    <t>CSE 98AF</t>
  </si>
  <si>
    <t>radiowóz operacyjny</t>
  </si>
  <si>
    <t>Boro BR1 SZF2</t>
  </si>
  <si>
    <t>SZR10000090001821</t>
  </si>
  <si>
    <t>CSE 08KY</t>
  </si>
  <si>
    <t>Transporter 2,0KAT</t>
  </si>
  <si>
    <t>WV2ZZZ70ZPH128082</t>
  </si>
  <si>
    <t>CSE 98KK</t>
  </si>
  <si>
    <t>09.12.1993</t>
  </si>
  <si>
    <t>wózek węż.</t>
  </si>
  <si>
    <t>WW-200</t>
  </si>
  <si>
    <t>P2700318</t>
  </si>
  <si>
    <t>BYW 507V</t>
  </si>
  <si>
    <t>wózek wężowy</t>
  </si>
  <si>
    <t>OSP Runowo</t>
  </si>
  <si>
    <t>T4 2,0KAT</t>
  </si>
  <si>
    <t>WV2ZZZ70ZPH128654</t>
  </si>
  <si>
    <t>CSE 97KK</t>
  </si>
  <si>
    <t>03.12.1993</t>
  </si>
  <si>
    <t>BYU452D</t>
  </si>
  <si>
    <t>OSP Zakrzewek</t>
  </si>
  <si>
    <t>Transit 2,0</t>
  </si>
  <si>
    <t>WF0LZZGGVLVK92745</t>
  </si>
  <si>
    <t>CSE98KT</t>
  </si>
  <si>
    <t>OSP Jastrzębiec</t>
  </si>
  <si>
    <t>WFOLXXGGVLWR96716</t>
  </si>
  <si>
    <t>CSE01KG</t>
  </si>
  <si>
    <t>OSP Suchorączek</t>
  </si>
  <si>
    <t>.04479</t>
  </si>
  <si>
    <t>BDJ 5826</t>
  </si>
  <si>
    <t>MEPROZET P-507/2</t>
  </si>
  <si>
    <t>BY240 1305</t>
  </si>
  <si>
    <t>CSE E738</t>
  </si>
  <si>
    <t>beczkowóz przyczepa</t>
  </si>
  <si>
    <t>Autosan</t>
  </si>
  <si>
    <t>autobus</t>
  </si>
  <si>
    <t>02/2016</t>
  </si>
  <si>
    <t>A09-09L</t>
  </si>
  <si>
    <t>SUASW3AFP3S680265</t>
  </si>
  <si>
    <t>CSE 26MT</t>
  </si>
  <si>
    <t>03/2003</t>
  </si>
  <si>
    <t>A0909L.03.S</t>
  </si>
  <si>
    <t>SUASW3AFP3S680292</t>
  </si>
  <si>
    <t>CSE 87YG</t>
  </si>
  <si>
    <t>04/2017</t>
  </si>
  <si>
    <t xml:space="preserve">FORD  </t>
  </si>
  <si>
    <t>GALAXY 1,9 TDI</t>
  </si>
  <si>
    <t>WF0GXXPSSG5K25327</t>
  </si>
  <si>
    <t>CSE 63NE</t>
  </si>
  <si>
    <t>08.12.2005-zagranica 09.08.2011-kraj</t>
  </si>
  <si>
    <t>26.08.2016</t>
  </si>
  <si>
    <t>immobiliser</t>
  </si>
  <si>
    <t>OPEL</t>
  </si>
  <si>
    <t>VIVARO</t>
  </si>
  <si>
    <t>W0LJ7B7BSDV611043</t>
  </si>
  <si>
    <t>CSE 86SC</t>
  </si>
  <si>
    <t>samochód osobowy przewóz osób niepełnosprawnych</t>
  </si>
  <si>
    <t>28.05.2013</t>
  </si>
  <si>
    <t>28.05.2016</t>
  </si>
  <si>
    <t>autoalarm, immobiliser</t>
  </si>
  <si>
    <t>CSE2F40</t>
  </si>
  <si>
    <t>osobowy</t>
  </si>
  <si>
    <t>09.01.2018</t>
  </si>
  <si>
    <t>08.01.2019</t>
  </si>
  <si>
    <t>21.06.2018</t>
  </si>
  <si>
    <t>20.06.2019</t>
  </si>
  <si>
    <t>25.03.2018</t>
  </si>
  <si>
    <t>24.03.2019</t>
  </si>
  <si>
    <t>09.08.2018</t>
  </si>
  <si>
    <t>28.05.2018</t>
  </si>
  <si>
    <t>08.08.2019</t>
  </si>
  <si>
    <t>27.05.2019</t>
  </si>
  <si>
    <t>ul. Pocztowa 16
 89-410 Więcbork</t>
  </si>
  <si>
    <t>Monitor Benq / 3 szt</t>
  </si>
  <si>
    <t xml:space="preserve">gaśnica - 1 szt, system alarmowy -1 zestaw, drzwi zew. z 2 zamkami antywłamaniowymi </t>
  </si>
  <si>
    <t>340458224</t>
  </si>
  <si>
    <t>367993318</t>
  </si>
  <si>
    <t>299</t>
  </si>
  <si>
    <t>32</t>
  </si>
  <si>
    <t>Tablica interaktywna Returnstar IQ Board IRS</t>
  </si>
  <si>
    <t>Projektor NEC UM 361X+ zawieszenie</t>
  </si>
  <si>
    <t>Notebook HP ProBook 650 G1</t>
  </si>
  <si>
    <t>Zestaw interaktywny: tablica interaktywna myBoard Silver 84"C;,projektor uchwyt ,okablowanie</t>
  </si>
  <si>
    <t>PC ACER AXC+704G-UW61 -8 sztuk komputery</t>
  </si>
  <si>
    <t>Monitory AOC 18,5 E975SWDA VGA DVD- 8 sztuk</t>
  </si>
  <si>
    <t xml:space="preserve">Zestaw komputerowy;monitor LENOVO,komputer LENOVO,MS OFFICE 2016 </t>
  </si>
  <si>
    <t>Serwer plików NAS QNAP TS-451+-2GB</t>
  </si>
  <si>
    <t>Urządzenie wielofunkcyjne EPSON L 365</t>
  </si>
  <si>
    <t>Dysk zewnętrzny TOSHIBA 2,5</t>
  </si>
  <si>
    <t>serwer NAS QNAP TS-451</t>
  </si>
  <si>
    <t>zestaw komputerowy ADAX DELTA WXPC 6400</t>
  </si>
  <si>
    <t>rzutnik multimedialny z osprzętem</t>
  </si>
  <si>
    <t>nawigacja TOMTOM</t>
  </si>
  <si>
    <t>Środowiskowy Dom Samopomocy w Więcborku</t>
  </si>
  <si>
    <t>ul.Pocztowa 16
 89-410 Więcbork</t>
  </si>
  <si>
    <t>projektor BENQ W1110S</t>
  </si>
  <si>
    <t>kolumna aktywna DB Opera 915 DX</t>
  </si>
  <si>
    <t>kolumna aktywna ALTO TX 15 300W</t>
  </si>
  <si>
    <t>ALTO Professional Mikser Live 1202</t>
  </si>
  <si>
    <t>karsect-System dwukanałowy - mikrofon</t>
  </si>
  <si>
    <t>notebook DELL INSPIRION 15 5567 15,6" HP</t>
  </si>
  <si>
    <t>kamera cyfrowa PANASONIC HC-VX 980</t>
  </si>
  <si>
    <t>Środowiskowy Dom Samopomocy</t>
  </si>
  <si>
    <t>Srodowiskowy Dom Samopomocy</t>
  </si>
  <si>
    <t>Biuro Obsługi  Oświaty Samoprzadowej</t>
  </si>
  <si>
    <t>kamera Provision DI 390AHDE36</t>
  </si>
  <si>
    <t>Monitor aktywny ADAM A7X 9 (szt.2*1948,00)</t>
  </si>
  <si>
    <t>Zestaw komputerowy DEL, OPITPLEX, Monitor Samsung</t>
  </si>
  <si>
    <t xml:space="preserve">Zespół Szkół w Oddziałami Integracyjnymi </t>
  </si>
  <si>
    <t xml:space="preserve"> Zespół Szkół w Oddziałami Integracyjnymi</t>
  </si>
  <si>
    <t>system kamer wewnątrz i na zewnątrz bydynku</t>
  </si>
  <si>
    <t>Szkoła Podstawowa w Sypniewie</t>
  </si>
  <si>
    <t xml:space="preserve">Projektor NEC UM361X   </t>
  </si>
  <si>
    <t>001156276</t>
  </si>
  <si>
    <t>Szkoła Podstawowa w Pęperzynie</t>
  </si>
  <si>
    <t>Notebook</t>
  </si>
  <si>
    <t>Tablica interaktywna - zestaw</t>
  </si>
  <si>
    <t>12,909,37 zł</t>
  </si>
  <si>
    <t>Szkoła Podstawowanr 2 w Więcborku</t>
  </si>
  <si>
    <t>Szkoła Podstawowa nr 2 w Więcborku</t>
  </si>
  <si>
    <t>66</t>
  </si>
  <si>
    <t>System monitoringu na ul.Gdańskiej Więcbork</t>
  </si>
  <si>
    <t>Kamera monitorująca targowisko</t>
  </si>
  <si>
    <t>Drukarka laserowa HP LJP3015</t>
  </si>
  <si>
    <t>Klimatyzator LG Basic</t>
  </si>
  <si>
    <t xml:space="preserve">Zapora FIREWALL </t>
  </si>
  <si>
    <t>Drukarka HP Laserjet P3015dn</t>
  </si>
  <si>
    <t>Drukarka HP Officejet7612 (WIFI,LAN,ADF,DUPLEX)</t>
  </si>
  <si>
    <t>Klimatyzator HAIER 2,5KW</t>
  </si>
  <si>
    <t>Serwer typu S-DELL Power Edge T710 i szafa</t>
  </si>
  <si>
    <t>Drukarka atramentowa A3 Canon iX7000</t>
  </si>
  <si>
    <t>Drukarka laserowa HP Officejet</t>
  </si>
  <si>
    <t>Drukarka HP Officejet 6700 Premium+moduł</t>
  </si>
  <si>
    <t>TP-LINK ER604W router N300 1xWAN 1xWAN/LAN</t>
  </si>
  <si>
    <t xml:space="preserve"> Miejsko Gminna Biblioteka Publiczna</t>
  </si>
  <si>
    <t xml:space="preserve"> Miejsko-Gminny Ośrodek Kultury w Więcborku</t>
  </si>
  <si>
    <t xml:space="preserve"> Miejsko Gminny Ośrodek Pomocy Społecznej</t>
  </si>
  <si>
    <t xml:space="preserve">WYKAZ LOKALIZACJI, W KTÓRYCH PROWADZONA JEST DZIAŁALNOŚĆ ORAZ LOKALIZACJI, GDZIE ZNAJDUJE SIĘ MIENIE NALEŻĄCE DO GMINY WIĘCBORK </t>
  </si>
  <si>
    <t>Fiat</t>
  </si>
  <si>
    <t>opel</t>
  </si>
  <si>
    <t>combo</t>
  </si>
  <si>
    <t>woloxcf069431121143</t>
  </si>
  <si>
    <t>02.01.2018</t>
  </si>
  <si>
    <t>01.01.2019</t>
  </si>
  <si>
    <t>30.12.2018</t>
  </si>
  <si>
    <t>29.12.2019</t>
  </si>
  <si>
    <t>06.01.2018</t>
  </si>
  <si>
    <t>05.01.2019</t>
  </si>
  <si>
    <t>26.11.2018</t>
  </si>
  <si>
    <t>25.11.2019</t>
  </si>
  <si>
    <t>26.02.2018</t>
  </si>
  <si>
    <t>25.02.2019</t>
  </si>
  <si>
    <t>13.01.2018</t>
  </si>
  <si>
    <t>12.01.2019</t>
  </si>
  <si>
    <t>04.05.2018</t>
  </si>
  <si>
    <t>03.05.2019</t>
  </si>
  <si>
    <t>24.08.2018</t>
  </si>
  <si>
    <t>23.08.2019</t>
  </si>
  <si>
    <t>15.06.2018</t>
  </si>
  <si>
    <t>14.06.2019</t>
  </si>
  <si>
    <t>03.01.2018</t>
  </si>
  <si>
    <t xml:space="preserve"> 02.01.2019</t>
  </si>
  <si>
    <t>04.11.2018</t>
  </si>
  <si>
    <t>03.11.2019</t>
  </si>
  <si>
    <t>13.12.2018</t>
  </si>
  <si>
    <t>12.12.2019</t>
  </si>
  <si>
    <t>08.12.2018</t>
  </si>
  <si>
    <t xml:space="preserve"> 07.12.2019</t>
  </si>
  <si>
    <t>13.04.2018</t>
  </si>
  <si>
    <t>12.04.2019</t>
  </si>
  <si>
    <t>11.09.2018</t>
  </si>
  <si>
    <t>10.09.2019</t>
  </si>
  <si>
    <t xml:space="preserve"> 01.01.2018</t>
  </si>
  <si>
    <t>30.03.2018</t>
  </si>
  <si>
    <t>29.03.2019</t>
  </si>
  <si>
    <t>24.11.2018</t>
  </si>
  <si>
    <t>23.11.2019</t>
  </si>
  <si>
    <t>11.01.2019</t>
  </si>
  <si>
    <t xml:space="preserve"> 03.05.2018</t>
  </si>
  <si>
    <t>02.05.2019</t>
  </si>
  <si>
    <t>Szkoła Podstawowa nr 1 w Więcborku</t>
  </si>
  <si>
    <t>okien brak, drzwi nowe</t>
  </si>
  <si>
    <t>A0909L</t>
  </si>
  <si>
    <t>DUADW3CFT8S680907</t>
  </si>
  <si>
    <t>08/2008</t>
  </si>
  <si>
    <t>04/2008</t>
  </si>
  <si>
    <t>08.09.2018</t>
  </si>
  <si>
    <t>07.09.2018</t>
  </si>
  <si>
    <t xml:space="preserve"> Szkoła Podstawowa w Zakrzewku</t>
  </si>
  <si>
    <t>Gmina Więcbork raport szkodowy na podstawie danych Maximus Broker od 01.01.2015 r. do 23.10.2017 r.</t>
  </si>
  <si>
    <t xml:space="preserve">Nr </t>
  </si>
  <si>
    <t>Poszkodowany</t>
  </si>
  <si>
    <t>Ubezpieczony</t>
  </si>
  <si>
    <t>Ryzyko</t>
  </si>
  <si>
    <t>Data Szkody</t>
  </si>
  <si>
    <t>Status</t>
  </si>
  <si>
    <t>Treść decyzji/przyczyna</t>
  </si>
  <si>
    <t>Suma wypłat</t>
  </si>
  <si>
    <t>rezerwy</t>
  </si>
  <si>
    <t>Mienie od ognia i innych zdarzeń</t>
  </si>
  <si>
    <t>Zamknięta</t>
  </si>
  <si>
    <t>Odszkodowanie wyplacono na podstawie rozliczenia TU</t>
  </si>
  <si>
    <t>osoba trzecia</t>
  </si>
  <si>
    <t>Gmina Więcbork</t>
  </si>
  <si>
    <t>OC dróg</t>
  </si>
  <si>
    <t>OC</t>
  </si>
  <si>
    <t>roszczenie regresowe</t>
  </si>
  <si>
    <t>dewastacja</t>
  </si>
  <si>
    <t>uszkodzenei lamp parkowych przez nieznanych sprawców</t>
  </si>
  <si>
    <t>awaria kanalizacji, zalanie mieszkania</t>
  </si>
  <si>
    <t>OC zarządcy nieruchomości</t>
  </si>
  <si>
    <t>Gimnazjum im. Polskich Noblistów w Więcborku</t>
  </si>
  <si>
    <t>Wypłata odszkodowania na podstawie kosztorysu z TU</t>
  </si>
  <si>
    <t>Szkoła Podstawowa im. K.Makuszyńskiego</t>
  </si>
  <si>
    <t>Dopłata ustalona na podstawie zweryfikowanego kosztorysu przedłożónego przez Poszkodowanego.</t>
  </si>
  <si>
    <t>Zakład Gospodarki Komunalnej Sp. z o.o.</t>
  </si>
  <si>
    <t>Wysokość odszkodowania przyznana na podstawie faktury (w kwocie netto)</t>
  </si>
  <si>
    <t>Wypłata na podstawie kosztorysu z Towarzystwa Ubezpieczeń</t>
  </si>
  <si>
    <t>Wysokość odszkodowania na podstawie roszczenia i oferty (netto)</t>
  </si>
  <si>
    <t>OC ogólne</t>
  </si>
  <si>
    <t>wypłata zadośćuczynienia (10 000) i kosztów leczenia (2 000)</t>
  </si>
  <si>
    <t>Miejsko-Gminny Ośrodek Kultury</t>
  </si>
  <si>
    <t>Wypłata za pomieszczenie USC na podstawie kosztorysu TU.</t>
  </si>
  <si>
    <t>Elektronika</t>
  </si>
  <si>
    <t>wypłata zgodna z fakturą</t>
  </si>
  <si>
    <t>Wypłata na podstawie kosztorysu z TU</t>
  </si>
  <si>
    <t>OC drog</t>
  </si>
  <si>
    <t>zalanie - pęknięta rura</t>
  </si>
  <si>
    <t>OC działalności</t>
  </si>
  <si>
    <t>regres- zalanie przez pękniętą rurę</t>
  </si>
  <si>
    <t>huragan</t>
  </si>
  <si>
    <t>Szyby</t>
  </si>
  <si>
    <t>Gimnazjum im. Polskich Noblistów</t>
  </si>
  <si>
    <t>Wysokość odszkodowania ustalona na podstawie kosztorysu TU.</t>
  </si>
  <si>
    <t>Wysokość odszkodowania na podstawie dokumentacji oraz rozliczenia TU.</t>
  </si>
  <si>
    <t>AC</t>
  </si>
  <si>
    <t>deszcz nawalny</t>
  </si>
  <si>
    <t>Przedszkole Gminne nr 1</t>
  </si>
  <si>
    <t>Zespół Szkół  w Pęperzynie</t>
  </si>
  <si>
    <t>Otwarta</t>
  </si>
  <si>
    <t>członek OSP</t>
  </si>
  <si>
    <t>NNW OSP</t>
  </si>
  <si>
    <t>wypadek strażaczki</t>
  </si>
  <si>
    <t>Suma ubezpieczenia (wartość pojazdu z VAT)</t>
  </si>
  <si>
    <t>Budynek odwadniania piasku</t>
  </si>
  <si>
    <t>Nie</t>
  </si>
  <si>
    <t>Budynek stacji transformatorowej</t>
  </si>
  <si>
    <t>energetyczny</t>
  </si>
  <si>
    <t>Budynek przepompowni Plebanka</t>
  </si>
  <si>
    <t xml:space="preserve"> hydranty </t>
  </si>
  <si>
    <t>Budynek przepompown BOWID</t>
  </si>
  <si>
    <t xml:space="preserve"> hydranty</t>
  </si>
  <si>
    <t>RZ</t>
  </si>
  <si>
    <t>Lenovo Z50</t>
  </si>
  <si>
    <t>Dell</t>
  </si>
  <si>
    <t>TOSHIBA SATELLITE C650</t>
  </si>
  <si>
    <t>Drukarka HP</t>
  </si>
  <si>
    <t>Tablica interaktywna</t>
  </si>
  <si>
    <t>Ksero</t>
  </si>
  <si>
    <t>Radioodtwarzacz</t>
  </si>
  <si>
    <t>w trakcei nadawanie</t>
  </si>
  <si>
    <t>CSE6F59</t>
  </si>
  <si>
    <t>Okres ubezpieczenia OC i NW -  3 okresy roczne</t>
  </si>
  <si>
    <t>Okres ubezpieczenia AC i KR 3 okresy roczne</t>
  </si>
  <si>
    <t>suma ubezpieczenia (wartość) księgowa brutto/ odtworzeniowa</t>
  </si>
  <si>
    <t>rodzaj wartości (księgowa brutto - KB / odtworzeniowa - O/ RZ -rzeczywista)</t>
  </si>
  <si>
    <t>kumunalne razem:</t>
  </si>
</sst>
</file>

<file path=xl/styles.xml><?xml version="1.0" encoding="utf-8"?>
<styleSheet xmlns="http://schemas.openxmlformats.org/spreadsheetml/2006/main">
  <numFmts count="7">
    <numFmt numFmtId="8" formatCode="#,##0.00\ &quot;zł&quot;;[Red]\-#,##0.0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,##0.00\ _z_ł"/>
    <numFmt numFmtId="166" formatCode="_-* #,##0.00\ [$zł-415]_-;\-* #,##0.00\ [$zł-415]_-;_-* &quot;-&quot;??\ [$zł-415]_-;_-@_-"/>
  </numFmts>
  <fonts count="26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zcionka tekstu podstawowego"/>
      <charset val="238"/>
    </font>
    <font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4">
    <xf numFmtId="0" fontId="0" fillId="0" borderId="0" xfId="0"/>
    <xf numFmtId="0" fontId="0" fillId="0" borderId="0" xfId="0" applyFill="1"/>
    <xf numFmtId="0" fontId="4" fillId="0" borderId="0" xfId="0" applyFont="1"/>
    <xf numFmtId="0" fontId="3" fillId="0" borderId="0" xfId="0" applyFont="1" applyFill="1"/>
    <xf numFmtId="0" fontId="3" fillId="0" borderId="0" xfId="0" applyFont="1"/>
    <xf numFmtId="0" fontId="3" fillId="0" borderId="3" xfId="0" applyFont="1" applyFill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164" fontId="3" fillId="0" borderId="0" xfId="0" applyNumberFormat="1" applyFont="1" applyAlignment="1">
      <alignment horizontal="right"/>
    </xf>
    <xf numFmtId="0" fontId="9" fillId="0" borderId="1" xfId="0" applyFont="1" applyFill="1" applyBorder="1" applyAlignment="1">
      <alignment vertical="center" wrapText="1"/>
    </xf>
    <xf numFmtId="164" fontId="0" fillId="0" borderId="0" xfId="0" applyNumberFormat="1"/>
    <xf numFmtId="164" fontId="4" fillId="0" borderId="0" xfId="0" applyNumberFormat="1" applyFont="1" applyAlignment="1">
      <alignment horizontal="right"/>
    </xf>
    <xf numFmtId="164" fontId="0" fillId="0" borderId="0" xfId="0" applyNumberFormat="1" applyFill="1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right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44" fontId="3" fillId="8" borderId="4" xfId="0" applyNumberFormat="1" applyFont="1" applyFill="1" applyBorder="1"/>
    <xf numFmtId="44" fontId="3" fillId="8" borderId="1" xfId="0" applyNumberFormat="1" applyFont="1" applyFill="1" applyBorder="1"/>
    <xf numFmtId="164" fontId="3" fillId="8" borderId="1" xfId="0" applyNumberFormat="1" applyFont="1" applyFill="1" applyBorder="1" applyAlignment="1">
      <alignment vertical="center"/>
    </xf>
    <xf numFmtId="164" fontId="3" fillId="8" borderId="1" xfId="0" applyNumberFormat="1" applyFont="1" applyFill="1" applyBorder="1" applyAlignment="1">
      <alignment vertical="center" wrapText="1"/>
    </xf>
    <xf numFmtId="164" fontId="3" fillId="8" borderId="1" xfId="0" applyNumberFormat="1" applyFont="1" applyFill="1" applyBorder="1" applyAlignment="1">
      <alignment horizontal="right" wrapText="1"/>
    </xf>
    <xf numFmtId="164" fontId="3" fillId="8" borderId="1" xfId="0" applyNumberFormat="1" applyFont="1" applyFill="1" applyBorder="1" applyAlignment="1">
      <alignment horizontal="right" vertical="center" wrapText="1"/>
    </xf>
    <xf numFmtId="164" fontId="8" fillId="8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Fill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left" vertical="center"/>
    </xf>
    <xf numFmtId="165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5" borderId="1" xfId="0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9" fillId="6" borderId="0" xfId="8" applyFont="1" applyFill="1" applyAlignment="1">
      <alignment vertical="center"/>
    </xf>
    <xf numFmtId="0" fontId="21" fillId="0" borderId="6" xfId="0" applyNumberFormat="1" applyFont="1" applyBorder="1" applyAlignment="1">
      <alignment vertical="center" wrapText="1"/>
    </xf>
    <xf numFmtId="14" fontId="21" fillId="0" borderId="6" xfId="0" applyNumberFormat="1" applyFont="1" applyBorder="1" applyAlignment="1">
      <alignment vertical="center"/>
    </xf>
    <xf numFmtId="0" fontId="21" fillId="0" borderId="6" xfId="0" applyNumberFormat="1" applyFont="1" applyBorder="1" applyAlignment="1">
      <alignment vertical="center"/>
    </xf>
    <xf numFmtId="164" fontId="21" fillId="0" borderId="6" xfId="0" applyNumberFormat="1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6" borderId="1" xfId="0" applyNumberFormat="1" applyFill="1" applyBorder="1" applyAlignment="1">
      <alignment horizontal="center" vertical="center" wrapText="1"/>
    </xf>
    <xf numFmtId="0" fontId="0" fillId="6" borderId="1" xfId="0" applyNumberFormat="1" applyFill="1" applyBorder="1" applyAlignment="1">
      <alignment vertical="center" wrapText="1"/>
    </xf>
    <xf numFmtId="14" fontId="0" fillId="6" borderId="1" xfId="0" applyNumberFormat="1" applyFill="1" applyBorder="1" applyAlignment="1">
      <alignment vertical="center"/>
    </xf>
    <xf numFmtId="0" fontId="0" fillId="6" borderId="1" xfId="0" applyNumberForma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64" fontId="21" fillId="11" borderId="18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7" applyFont="1" applyFill="1" applyBorder="1" applyAlignment="1">
      <alignment horizontal="center" vertical="center" wrapText="1"/>
    </xf>
    <xf numFmtId="1" fontId="1" fillId="0" borderId="1" xfId="7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1" fillId="2" borderId="1" xfId="8" applyNumberFormat="1" applyFont="1" applyFill="1" applyBorder="1" applyAlignment="1">
      <alignment horizontal="center" vertical="center" wrapText="1"/>
    </xf>
    <xf numFmtId="49" fontId="1" fillId="0" borderId="1" xfId="7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1" fillId="6" borderId="1" xfId="8" applyNumberFormat="1" applyFont="1" applyFill="1" applyBorder="1" applyAlignment="1">
      <alignment horizontal="center" vertical="center" wrapText="1"/>
    </xf>
    <xf numFmtId="0" fontId="1" fillId="6" borderId="1" xfId="8" applyFont="1" applyFill="1" applyBorder="1" applyAlignment="1">
      <alignment horizontal="center" vertical="center" wrapText="1"/>
    </xf>
    <xf numFmtId="164" fontId="1" fillId="6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41" fontId="1" fillId="0" borderId="1" xfId="8" applyNumberFormat="1" applyFont="1" applyFill="1" applyBorder="1" applyAlignment="1">
      <alignment horizontal="center" vertical="center"/>
    </xf>
    <xf numFmtId="41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>
      <alignment horizontal="center" vertical="center"/>
    </xf>
    <xf numFmtId="41" fontId="3" fillId="0" borderId="1" xfId="8" applyNumberFormat="1" applyFont="1" applyFill="1" applyBorder="1" applyAlignment="1">
      <alignment horizontal="center" vertical="center"/>
    </xf>
    <xf numFmtId="0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3" fontId="1" fillId="6" borderId="1" xfId="8" applyNumberFormat="1" applyFont="1" applyFill="1" applyBorder="1" applyAlignment="1">
      <alignment horizontal="center" vertical="center"/>
    </xf>
    <xf numFmtId="164" fontId="1" fillId="6" borderId="1" xfId="8" applyNumberFormat="1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/>
    </xf>
    <xf numFmtId="49" fontId="1" fillId="0" borderId="1" xfId="8" applyNumberFormat="1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/>
    </xf>
    <xf numFmtId="164" fontId="1" fillId="0" borderId="1" xfId="8" applyNumberFormat="1" applyFont="1" applyFill="1" applyBorder="1" applyAlignment="1">
      <alignment vertical="center" wrapText="1"/>
    </xf>
    <xf numFmtId="0" fontId="1" fillId="6" borderId="1" xfId="8" applyNumberFormat="1" applyFont="1" applyFill="1" applyBorder="1" applyAlignment="1">
      <alignment horizontal="center" vertical="center" wrapText="1"/>
    </xf>
    <xf numFmtId="14" fontId="1" fillId="0" borderId="1" xfId="8" applyNumberFormat="1" applyFont="1" applyFill="1" applyBorder="1" applyAlignment="1">
      <alignment horizontal="center" vertical="center" wrapText="1"/>
    </xf>
    <xf numFmtId="164" fontId="1" fillId="0" borderId="1" xfId="8" applyNumberFormat="1" applyFont="1" applyFill="1" applyBorder="1" applyAlignment="1">
      <alignment horizontal="center" vertical="center" wrapText="1"/>
    </xf>
    <xf numFmtId="0" fontId="3" fillId="6" borderId="1" xfId="8" applyFont="1" applyFill="1" applyBorder="1" applyAlignment="1">
      <alignment horizontal="center" vertical="center" wrapText="1"/>
    </xf>
    <xf numFmtId="0" fontId="1" fillId="9" borderId="1" xfId="8" applyFont="1" applyFill="1" applyBorder="1" applyAlignment="1">
      <alignment horizontal="center" vertical="center" wrapText="1"/>
    </xf>
    <xf numFmtId="0" fontId="1" fillId="9" borderId="1" xfId="8" applyFont="1" applyFill="1" applyBorder="1" applyAlignment="1">
      <alignment horizontal="left" vertical="center" wrapText="1"/>
    </xf>
    <xf numFmtId="49" fontId="1" fillId="9" borderId="1" xfId="8" applyNumberFormat="1" applyFont="1" applyFill="1" applyBorder="1" applyAlignment="1">
      <alignment horizontal="center" vertical="center" wrapText="1"/>
    </xf>
    <xf numFmtId="0" fontId="3" fillId="9" borderId="1" xfId="8" applyFont="1" applyFill="1" applyBorder="1" applyAlignment="1">
      <alignment horizontal="center" vertical="center" wrapText="1"/>
    </xf>
    <xf numFmtId="0" fontId="1" fillId="9" borderId="1" xfId="8" applyNumberFormat="1" applyFont="1" applyFill="1" applyBorder="1" applyAlignment="1">
      <alignment horizontal="center" vertical="center" wrapText="1"/>
    </xf>
    <xf numFmtId="0" fontId="1" fillId="9" borderId="1" xfId="8" applyFont="1" applyFill="1" applyBorder="1" applyAlignment="1">
      <alignment vertical="center" wrapText="1"/>
    </xf>
    <xf numFmtId="3" fontId="1" fillId="9" borderId="1" xfId="8" applyNumberFormat="1" applyFont="1" applyFill="1" applyBorder="1" applyAlignment="1">
      <alignment horizontal="center" vertical="center"/>
    </xf>
    <xf numFmtId="164" fontId="1" fillId="9" borderId="1" xfId="8" applyNumberFormat="1" applyFont="1" applyFill="1" applyBorder="1" applyAlignment="1">
      <alignment vertical="center" wrapText="1"/>
    </xf>
    <xf numFmtId="0" fontId="1" fillId="0" borderId="1" xfId="8" applyFont="1" applyFill="1" applyBorder="1" applyAlignment="1">
      <alignment vertical="center"/>
    </xf>
    <xf numFmtId="164" fontId="1" fillId="9" borderId="1" xfId="8" applyNumberFormat="1" applyFont="1" applyFill="1" applyBorder="1" applyAlignment="1">
      <alignment horizontal="center" vertical="center" wrapText="1"/>
    </xf>
    <xf numFmtId="164" fontId="1" fillId="2" borderId="1" xfId="8" applyNumberFormat="1" applyFont="1" applyFill="1" applyBorder="1" applyAlignment="1">
      <alignment horizontal="center" vertical="center" wrapText="1"/>
    </xf>
    <xf numFmtId="0" fontId="1" fillId="9" borderId="1" xfId="8" applyFont="1" applyFill="1" applyBorder="1" applyAlignment="1">
      <alignment horizontal="left" vertical="center"/>
    </xf>
    <xf numFmtId="0" fontId="1" fillId="9" borderId="1" xfId="8" applyFont="1" applyFill="1" applyBorder="1" applyAlignment="1">
      <alignment horizontal="center" vertical="center"/>
    </xf>
    <xf numFmtId="0" fontId="3" fillId="9" borderId="1" xfId="8" applyFont="1" applyFill="1" applyBorder="1" applyAlignment="1">
      <alignment horizontal="center" vertical="center"/>
    </xf>
    <xf numFmtId="0" fontId="1" fillId="9" borderId="1" xfId="8" applyNumberFormat="1" applyFont="1" applyFill="1" applyBorder="1" applyAlignment="1">
      <alignment horizontal="center" vertical="center"/>
    </xf>
    <xf numFmtId="0" fontId="1" fillId="10" borderId="1" xfId="8" applyFont="1" applyFill="1" applyBorder="1" applyAlignment="1">
      <alignment horizontal="center" vertical="center" wrapText="1"/>
    </xf>
    <xf numFmtId="0" fontId="1" fillId="6" borderId="1" xfId="8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44" fontId="1" fillId="0" borderId="1" xfId="5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44" fontId="1" fillId="0" borderId="5" xfId="5" applyFont="1" applyFill="1" applyBorder="1" applyAlignment="1" applyProtection="1">
      <alignment horizontal="right" vertical="center" wrapText="1"/>
    </xf>
    <xf numFmtId="0" fontId="23" fillId="4" borderId="1" xfId="0" applyFont="1" applyFill="1" applyBorder="1" applyAlignment="1">
      <alignment horizontal="center" wrapText="1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0" xfId="0" applyFont="1" applyFill="1"/>
    <xf numFmtId="0" fontId="23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64" fontId="1" fillId="0" borderId="1" xfId="5" applyNumberFormat="1" applyFont="1" applyFill="1" applyBorder="1" applyAlignment="1">
      <alignment vertical="center" wrapText="1"/>
    </xf>
    <xf numFmtId="164" fontId="1" fillId="0" borderId="1" xfId="5" applyNumberFormat="1" applyFont="1" applyFill="1" applyBorder="1" applyAlignment="1"/>
    <xf numFmtId="0" fontId="1" fillId="0" borderId="6" xfId="0" applyFont="1" applyFill="1" applyBorder="1" applyAlignment="1">
      <alignment vertical="center" wrapText="1"/>
    </xf>
    <xf numFmtId="164" fontId="1" fillId="0" borderId="6" xfId="5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164" fontId="1" fillId="6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44" fontId="1" fillId="0" borderId="9" xfId="5" applyFont="1" applyFill="1" applyBorder="1" applyAlignment="1" applyProtection="1">
      <alignment horizontal="right" vertical="center" wrapText="1"/>
    </xf>
    <xf numFmtId="44" fontId="1" fillId="6" borderId="1" xfId="5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0" xfId="0" applyFont="1" applyFill="1"/>
    <xf numFmtId="44" fontId="1" fillId="0" borderId="1" xfId="5" applyNumberFormat="1" applyFont="1" applyFill="1" applyBorder="1" applyAlignment="1">
      <alignment horizontal="right" vertical="center" wrapText="1"/>
    </xf>
    <xf numFmtId="44" fontId="1" fillId="0" borderId="1" xfId="0" applyNumberFormat="1" applyFont="1" applyFill="1" applyBorder="1" applyAlignment="1">
      <alignment vertical="center" wrapText="1"/>
    </xf>
    <xf numFmtId="8" fontId="1" fillId="0" borderId="6" xfId="0" applyNumberFormat="1" applyFont="1" applyFill="1" applyBorder="1" applyAlignment="1">
      <alignment vertical="center" wrapText="1"/>
    </xf>
    <xf numFmtId="164" fontId="3" fillId="8" borderId="1" xfId="0" applyNumberFormat="1" applyFont="1" applyFill="1" applyBorder="1" applyAlignment="1">
      <alignment horizontal="right" vertical="top" wrapText="1"/>
    </xf>
    <xf numFmtId="8" fontId="1" fillId="0" borderId="1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44" fontId="1" fillId="0" borderId="6" xfId="5" applyFont="1" applyFill="1" applyBorder="1" applyAlignment="1">
      <alignment horizontal="right" vertical="center" wrapText="1"/>
    </xf>
    <xf numFmtId="166" fontId="1" fillId="0" borderId="1" xfId="1" applyNumberFormat="1" applyFont="1" applyFill="1" applyBorder="1" applyAlignment="1">
      <alignment horizontal="right" vertical="center" wrapText="1"/>
    </xf>
    <xf numFmtId="44" fontId="1" fillId="0" borderId="1" xfId="0" applyNumberFormat="1" applyFont="1" applyFill="1" applyBorder="1" applyAlignment="1">
      <alignment horizontal="right" vertical="center" wrapText="1"/>
    </xf>
    <xf numFmtId="8" fontId="1" fillId="0" borderId="1" xfId="0" applyNumberFormat="1" applyFont="1" applyFill="1" applyBorder="1"/>
    <xf numFmtId="0" fontId="1" fillId="0" borderId="7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center" wrapText="1"/>
    </xf>
    <xf numFmtId="8" fontId="1" fillId="0" borderId="9" xfId="5" applyNumberFormat="1" applyFont="1" applyFill="1" applyBorder="1" applyAlignment="1" applyProtection="1">
      <alignment horizontal="right" vertical="center" wrapText="1"/>
    </xf>
    <xf numFmtId="0" fontId="1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4" applyFont="1" applyFill="1" applyBorder="1" applyAlignment="1">
      <alignment horizontal="center" vertical="center" wrapText="1"/>
    </xf>
    <xf numFmtId="44" fontId="1" fillId="0" borderId="8" xfId="5" applyNumberFormat="1" applyFont="1" applyFill="1" applyBorder="1" applyAlignment="1">
      <alignment horizontal="right" vertical="center" wrapText="1"/>
    </xf>
    <xf numFmtId="44" fontId="1" fillId="0" borderId="9" xfId="5" applyFont="1" applyFill="1" applyBorder="1" applyAlignment="1">
      <alignment horizontal="right" vertical="center" wrapText="1"/>
    </xf>
    <xf numFmtId="8" fontId="1" fillId="0" borderId="1" xfId="5" applyNumberFormat="1" applyFont="1" applyFill="1" applyBorder="1" applyAlignment="1">
      <alignment horizontal="right" vertical="center" wrapText="1"/>
    </xf>
    <xf numFmtId="44" fontId="1" fillId="0" borderId="1" xfId="5" applyNumberFormat="1" applyFont="1" applyFill="1" applyBorder="1" applyAlignment="1">
      <alignment vertical="center" wrapText="1"/>
    </xf>
    <xf numFmtId="0" fontId="3" fillId="6" borderId="0" xfId="0" applyFont="1" applyFill="1"/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164" fontId="3" fillId="6" borderId="0" xfId="0" applyNumberFormat="1" applyFont="1" applyFill="1" applyBorder="1" applyAlignment="1">
      <alignment horizontal="right" vertical="top" wrapText="1"/>
    </xf>
    <xf numFmtId="0" fontId="1" fillId="0" borderId="6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4" fontId="1" fillId="0" borderId="1" xfId="10" applyFont="1" applyFill="1" applyBorder="1" applyAlignment="1">
      <alignment horizontal="right" vertical="center" wrapText="1"/>
    </xf>
    <xf numFmtId="44" fontId="1" fillId="0" borderId="1" xfId="8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0" borderId="1" xfId="0" applyFont="1" applyFill="1" applyBorder="1"/>
    <xf numFmtId="49" fontId="9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 vertical="center" wrapText="1"/>
    </xf>
    <xf numFmtId="164" fontId="1" fillId="0" borderId="1" xfId="7" applyNumberFormat="1" applyFont="1" applyFill="1" applyBorder="1" applyAlignment="1">
      <alignment horizontal="center" vertical="center" wrapText="1"/>
    </xf>
    <xf numFmtId="0" fontId="1" fillId="9" borderId="1" xfId="8" applyFont="1" applyFill="1" applyBorder="1" applyAlignment="1">
      <alignment vertical="center"/>
    </xf>
    <xf numFmtId="44" fontId="3" fillId="6" borderId="1" xfId="0" applyNumberFormat="1" applyFont="1" applyFill="1" applyBorder="1"/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44" fontId="1" fillId="0" borderId="1" xfId="5" applyFont="1" applyFill="1" applyBorder="1" applyAlignment="1">
      <alignment horizontal="right" vertical="center"/>
    </xf>
    <xf numFmtId="4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44" fontId="1" fillId="0" borderId="1" xfId="5" applyFont="1" applyFill="1" applyBorder="1" applyAlignment="1">
      <alignment horizontal="right"/>
    </xf>
    <xf numFmtId="44" fontId="1" fillId="0" borderId="1" xfId="5" applyFont="1" applyBorder="1" applyAlignment="1">
      <alignment horizontal="right" vertical="center"/>
    </xf>
    <xf numFmtId="44" fontId="1" fillId="6" borderId="1" xfId="5" applyFont="1" applyFill="1" applyBorder="1" applyAlignment="1">
      <alignment horizontal="right"/>
    </xf>
    <xf numFmtId="0" fontId="1" fillId="0" borderId="1" xfId="4" applyFont="1" applyFill="1" applyBorder="1" applyAlignment="1">
      <alignment vertical="center" wrapText="1"/>
    </xf>
    <xf numFmtId="1" fontId="1" fillId="0" borderId="1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2" borderId="1" xfId="0" applyFont="1" applyFill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164" fontId="3" fillId="8" borderId="1" xfId="0" applyNumberFormat="1" applyFont="1" applyFill="1" applyBorder="1"/>
    <xf numFmtId="0" fontId="1" fillId="6" borderId="1" xfId="4" applyFont="1" applyFill="1" applyBorder="1" applyAlignment="1">
      <alignment horizontal="center" vertical="center" wrapText="1"/>
    </xf>
    <xf numFmtId="0" fontId="1" fillId="2" borderId="1" xfId="4" applyNumberFormat="1" applyFont="1" applyFill="1" applyBorder="1" applyAlignment="1">
      <alignment horizontal="center" vertical="center" wrapText="1"/>
    </xf>
    <xf numFmtId="0" fontId="1" fillId="6" borderId="1" xfId="4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44" fontId="1" fillId="6" borderId="1" xfId="5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4" fontId="1" fillId="0" borderId="4" xfId="5" applyFont="1" applyFill="1" applyBorder="1" applyAlignment="1">
      <alignment horizontal="right"/>
    </xf>
    <xf numFmtId="44" fontId="1" fillId="6" borderId="4" xfId="5" applyFont="1" applyFill="1" applyBorder="1" applyAlignment="1">
      <alignment horizontal="center" vertical="center"/>
    </xf>
    <xf numFmtId="44" fontId="1" fillId="6" borderId="4" xfId="5" applyFont="1" applyFill="1" applyBorder="1" applyAlignment="1">
      <alignment horizontal="right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/>
    <xf numFmtId="0" fontId="1" fillId="6" borderId="1" xfId="7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44" fontId="3" fillId="5" borderId="1" xfId="5" applyFont="1" applyFill="1" applyBorder="1" applyAlignment="1">
      <alignment horizontal="left" vertical="center" wrapText="1"/>
    </xf>
    <xf numFmtId="0" fontId="1" fillId="3" borderId="1" xfId="4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4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1" xfId="4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44" fontId="1" fillId="6" borderId="1" xfId="0" applyNumberFormat="1" applyFont="1" applyFill="1" applyBorder="1" applyAlignment="1">
      <alignment horizontal="center" vertical="center" wrapText="1"/>
    </xf>
    <xf numFmtId="0" fontId="1" fillId="6" borderId="1" xfId="4" applyFont="1" applyFill="1" applyBorder="1" applyAlignment="1">
      <alignment horizontal="center"/>
    </xf>
    <xf numFmtId="0" fontId="1" fillId="6" borderId="1" xfId="4" applyFont="1" applyFill="1" applyBorder="1" applyAlignment="1">
      <alignment horizontal="center" wrapText="1"/>
    </xf>
    <xf numFmtId="0" fontId="1" fillId="6" borderId="1" xfId="4" applyNumberFormat="1" applyFont="1" applyFill="1" applyBorder="1" applyAlignment="1">
      <alignment horizontal="center" vertical="center"/>
    </xf>
    <xf numFmtId="0" fontId="1" fillId="0" borderId="1" xfId="6" applyNumberFormat="1" applyFont="1" applyFill="1" applyBorder="1" applyAlignment="1">
      <alignment horizontal="center" vertical="center" wrapText="1"/>
    </xf>
    <xf numFmtId="0" fontId="1" fillId="6" borderId="1" xfId="6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1" fillId="6" borderId="1" xfId="3" applyFont="1" applyFill="1" applyBorder="1"/>
    <xf numFmtId="0" fontId="1" fillId="6" borderId="1" xfId="3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" xfId="3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4" xfId="0" applyFont="1" applyFill="1" applyBorder="1"/>
    <xf numFmtId="164" fontId="3" fillId="6" borderId="0" xfId="0" applyNumberFormat="1" applyFont="1" applyFill="1" applyBorder="1" applyAlignment="1">
      <alignment horizontal="center" vertical="center"/>
    </xf>
    <xf numFmtId="44" fontId="3" fillId="6" borderId="4" xfId="0" applyNumberFormat="1" applyFont="1" applyFill="1" applyBorder="1"/>
    <xf numFmtId="164" fontId="3" fillId="6" borderId="1" xfId="0" applyNumberFormat="1" applyFont="1" applyFill="1" applyBorder="1"/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4" fontId="3" fillId="5" borderId="1" xfId="5" applyFont="1" applyFill="1" applyBorder="1" applyAlignment="1">
      <alignment horizontal="left" vertical="center" wrapText="1"/>
    </xf>
    <xf numFmtId="44" fontId="1" fillId="0" borderId="4" xfId="5" applyFont="1" applyFill="1" applyBorder="1" applyAlignment="1">
      <alignment horizontal="center" vertical="center"/>
    </xf>
    <xf numFmtId="44" fontId="1" fillId="0" borderId="6" xfId="5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44" fontId="1" fillId="6" borderId="4" xfId="5" applyFont="1" applyFill="1" applyBorder="1" applyAlignment="1">
      <alignment horizontal="center" vertical="center" wrapText="1"/>
    </xf>
    <xf numFmtId="44" fontId="1" fillId="6" borderId="6" xfId="5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  <xf numFmtId="164" fontId="3" fillId="4" borderId="19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164" fontId="3" fillId="4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7" borderId="4" xfId="4" applyNumberFormat="1" applyFont="1" applyFill="1" applyBorder="1" applyAlignment="1">
      <alignment horizontal="center" vertical="center" wrapText="1"/>
    </xf>
    <xf numFmtId="0" fontId="1" fillId="7" borderId="6" xfId="4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22" fillId="11" borderId="15" xfId="0" applyNumberFormat="1" applyFont="1" applyFill="1" applyBorder="1" applyAlignment="1">
      <alignment horizontal="center" vertical="center" wrapText="1"/>
    </xf>
    <xf numFmtId="0" fontId="22" fillId="11" borderId="16" xfId="0" applyNumberFormat="1" applyFont="1" applyFill="1" applyBorder="1" applyAlignment="1">
      <alignment horizontal="center" vertical="center" wrapText="1"/>
    </xf>
    <xf numFmtId="0" fontId="22" fillId="11" borderId="17" xfId="0" applyNumberFormat="1" applyFont="1" applyFill="1" applyBorder="1" applyAlignment="1">
      <alignment horizontal="center" vertical="center" wrapText="1"/>
    </xf>
  </cellXfs>
  <cellStyles count="13">
    <cellStyle name="Dziesiętny" xfId="1" builtinId="3"/>
    <cellStyle name="Dziesiętny 2" xfId="12"/>
    <cellStyle name="Normalny" xfId="0" builtinId="0"/>
    <cellStyle name="Normalny 2" xfId="2"/>
    <cellStyle name="Normalny 3" xfId="3"/>
    <cellStyle name="Normalny 3 2" xfId="8"/>
    <cellStyle name="Normalny_Urząd Gminy" xfId="4"/>
    <cellStyle name="Normalny_Urząd Gminy 2" xfId="7"/>
    <cellStyle name="Walutowy" xfId="5" builtinId="4"/>
    <cellStyle name="Walutowy 2" xfId="6"/>
    <cellStyle name="Walutowy 2 2" xfId="11"/>
    <cellStyle name="Walutowy 3" xfId="9"/>
    <cellStyle name="Walutowy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193</xdr:row>
      <xdr:rowOff>0</xdr:rowOff>
    </xdr:from>
    <xdr:to>
      <xdr:col>6</xdr:col>
      <xdr:colOff>114300</xdr:colOff>
      <xdr:row>193</xdr:row>
      <xdr:rowOff>0</xdr:rowOff>
    </xdr:to>
    <xdr:sp macro="" textlink="">
      <xdr:nvSpPr>
        <xdr:cNvPr id="6230" name="AutoShape 2"/>
        <xdr:cNvSpPr>
          <a:spLocks/>
        </xdr:cNvSpPr>
      </xdr:nvSpPr>
      <xdr:spPr bwMode="auto">
        <a:xfrm>
          <a:off x="6000750" y="936021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194</xdr:row>
      <xdr:rowOff>0</xdr:rowOff>
    </xdr:from>
    <xdr:to>
      <xdr:col>6</xdr:col>
      <xdr:colOff>114300</xdr:colOff>
      <xdr:row>194</xdr:row>
      <xdr:rowOff>0</xdr:rowOff>
    </xdr:to>
    <xdr:sp macro="" textlink="">
      <xdr:nvSpPr>
        <xdr:cNvPr id="6231" name="AutoShape 156"/>
        <xdr:cNvSpPr>
          <a:spLocks/>
        </xdr:cNvSpPr>
      </xdr:nvSpPr>
      <xdr:spPr bwMode="auto">
        <a:xfrm>
          <a:off x="6000750" y="937831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203</xdr:row>
      <xdr:rowOff>0</xdr:rowOff>
    </xdr:from>
    <xdr:to>
      <xdr:col>6</xdr:col>
      <xdr:colOff>114300</xdr:colOff>
      <xdr:row>203</xdr:row>
      <xdr:rowOff>0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7791450" y="26098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204</xdr:row>
      <xdr:rowOff>0</xdr:rowOff>
    </xdr:from>
    <xdr:to>
      <xdr:col>6</xdr:col>
      <xdr:colOff>114300</xdr:colOff>
      <xdr:row>204</xdr:row>
      <xdr:rowOff>0</xdr:rowOff>
    </xdr:to>
    <xdr:sp macro="" textlink="">
      <xdr:nvSpPr>
        <xdr:cNvPr id="5" name="AutoShape 156"/>
        <xdr:cNvSpPr>
          <a:spLocks/>
        </xdr:cNvSpPr>
      </xdr:nvSpPr>
      <xdr:spPr bwMode="auto">
        <a:xfrm>
          <a:off x="7791450" y="30956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492" name="AutoShape 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493" name="AutoShape 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494" name="AutoShape 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495" name="AutoShape 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496" name="AutoShape 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497" name="AutoShape 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498" name="AutoShape 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499" name="AutoShape 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00" name="AutoShape 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01" name="AutoShape 1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02" name="AutoShape 1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03" name="AutoShape 1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04" name="AutoShape 1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05" name="AutoShape 1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06" name="AutoShape 1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07" name="AutoShape 1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08" name="AutoShape 1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09" name="AutoShape 1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10" name="AutoShape 1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11" name="AutoShape 2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12" name="AutoShape 2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13" name="AutoShape 2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14" name="AutoShape 2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15" name="AutoShape 2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16" name="AutoShape 2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17" name="AutoShape 2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18" name="AutoShape 2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19" name="AutoShape 2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20" name="AutoShape 2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21" name="AutoShape 3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22" name="AutoShape 3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23" name="AutoShape 3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24" name="AutoShape 3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25" name="AutoShape 3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26" name="AutoShape 3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27" name="AutoShape 3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28" name="AutoShape 3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29" name="AutoShape 3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30" name="AutoShape 3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31" name="AutoShape 4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32" name="AutoShape 4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33" name="AutoShape 4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34" name="AutoShape 4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35" name="AutoShape 4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36" name="AutoShape 4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37" name="AutoShape 4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38" name="AutoShape 4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39" name="AutoShape 4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40" name="AutoShape 4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41" name="AutoShape 5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42" name="AutoShape 5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43" name="AutoShape 5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44" name="AutoShape 5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45" name="AutoShape 5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46" name="AutoShape 5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47" name="AutoShape 5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48" name="AutoShape 5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49" name="AutoShape 5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50" name="AutoShape 5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51" name="AutoShape 6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52" name="AutoShape 6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53" name="AutoShape 6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54" name="AutoShape 6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55" name="AutoShape 6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56" name="AutoShape 6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57" name="AutoShape 6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58" name="AutoShape 6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59" name="AutoShape 6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60" name="AutoShape 6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61" name="AutoShape 7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62" name="AutoShape 7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63" name="AutoShape 7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64" name="AutoShape 7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65" name="AutoShape 7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66" name="AutoShape 7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67" name="AutoShape 7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68" name="AutoShape 7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69" name="AutoShape 7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70" name="AutoShape 7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71" name="AutoShape 8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72" name="AutoShape 8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73" name="AutoShape 8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74" name="AutoShape 8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75" name="AutoShape 8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76" name="AutoShape 8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77" name="AutoShape 8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78" name="AutoShape 8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79" name="AutoShape 8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80" name="AutoShape 8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81" name="AutoShape 9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82" name="AutoShape 9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83" name="AutoShape 9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84" name="AutoShape 9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85" name="AutoShape 9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86" name="AutoShape 9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87" name="AutoShape 9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88" name="AutoShape 9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89" name="AutoShape 9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90" name="AutoShape 9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91" name="AutoShape 10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92" name="AutoShape 10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93" name="AutoShape 10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94" name="AutoShape 10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95" name="AutoShape 10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96" name="AutoShape 10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97" name="AutoShape 10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98" name="AutoShape 10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599" name="AutoShape 10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00" name="AutoShape 10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01" name="AutoShape 11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02" name="AutoShape 11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03" name="AutoShape 11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04" name="AutoShape 11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05" name="AutoShape 11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06" name="AutoShape 11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07" name="AutoShape 11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08" name="AutoShape 11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09" name="AutoShape 11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10" name="AutoShape 11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11" name="AutoShape 12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12" name="AutoShape 12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13" name="AutoShape 12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14" name="AutoShape 12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15" name="AutoShape 12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16" name="AutoShape 12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17" name="AutoShape 12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18" name="AutoShape 12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19" name="AutoShape 12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20" name="AutoShape 12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21" name="AutoShape 13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22" name="AutoShape 13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23" name="AutoShape 13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24" name="AutoShape 13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25" name="AutoShape 13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26" name="AutoShape 13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27" name="AutoShape 13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28" name="AutoShape 13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29" name="AutoShape 13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30" name="AutoShape 13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31" name="AutoShape 14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32" name="AutoShape 14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33" name="AutoShape 14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34" name="AutoShape 14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35" name="AutoShape 14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36" name="AutoShape 14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37" name="AutoShape 14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38" name="AutoShape 14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39" name="AutoShape 14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40" name="AutoShape 14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41" name="AutoShape 15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42" name="AutoShape 151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43" name="AutoShape 152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44" name="AutoShape 153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45" name="AutoShape 154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46" name="AutoShape 155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47" name="AutoShape 156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48" name="AutoShape 157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49" name="AutoShape 158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50" name="AutoShape 159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37651" name="AutoShape 160"/>
        <xdr:cNvSpPr>
          <a:spLocks/>
        </xdr:cNvSpPr>
      </xdr:nvSpPr>
      <xdr:spPr bwMode="auto">
        <a:xfrm>
          <a:off x="4772025" y="34156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32" name="AutoShape 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33" name="AutoShape 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34" name="AutoShape 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35" name="AutoShape 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36" name="AutoShape 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37" name="AutoShape 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38" name="AutoShape 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39" name="AutoShape 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40" name="AutoShape 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41" name="AutoShape 1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42" name="AutoShape 1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43" name="AutoShape 1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44" name="AutoShape 1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45" name="AutoShape 1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46" name="AutoShape 1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47" name="AutoShape 1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48" name="AutoShape 1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49" name="AutoShape 1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50" name="AutoShape 1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51" name="AutoShape 2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52" name="AutoShape 2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53" name="AutoShape 2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54" name="AutoShape 2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55" name="AutoShape 2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56" name="AutoShape 2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57" name="AutoShape 2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58" name="AutoShape 2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59" name="AutoShape 2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60" name="AutoShape 2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61" name="AutoShape 3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62" name="AutoShape 3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63" name="AutoShape 3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64" name="AutoShape 3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65" name="AutoShape 3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66" name="AutoShape 3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67" name="AutoShape 3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68" name="AutoShape 3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69" name="AutoShape 3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70" name="AutoShape 3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71" name="AutoShape 4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72" name="AutoShape 4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73" name="AutoShape 4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74" name="AutoShape 4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75" name="AutoShape 4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76" name="AutoShape 4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77" name="AutoShape 4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78" name="AutoShape 4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79" name="AutoShape 4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80" name="AutoShape 4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81" name="AutoShape 5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82" name="AutoShape 5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83" name="AutoShape 5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84" name="AutoShape 5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85" name="AutoShape 5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86" name="AutoShape 5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87" name="AutoShape 5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88" name="AutoShape 5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89" name="AutoShape 5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90" name="AutoShape 5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91" name="AutoShape 6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92" name="AutoShape 6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93" name="AutoShape 6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94" name="AutoShape 6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95" name="AutoShape 6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96" name="AutoShape 6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97" name="AutoShape 6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98" name="AutoShape 6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699" name="AutoShape 6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00" name="AutoShape 6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01" name="AutoShape 7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02" name="AutoShape 7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03" name="AutoShape 7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04" name="AutoShape 7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05" name="AutoShape 7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06" name="AutoShape 7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07" name="AutoShape 7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08" name="AutoShape 7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09" name="AutoShape 7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10" name="AutoShape 7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11" name="AutoShape 8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12" name="AutoShape 8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13" name="AutoShape 8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14" name="AutoShape 8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15" name="AutoShape 8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16" name="AutoShape 8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17" name="AutoShape 8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18" name="AutoShape 8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19" name="AutoShape 8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20" name="AutoShape 8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21" name="AutoShape 9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22" name="AutoShape 9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23" name="AutoShape 9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24" name="AutoShape 9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25" name="AutoShape 9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26" name="AutoShape 9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27" name="AutoShape 9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28" name="AutoShape 9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29" name="AutoShape 9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30" name="AutoShape 9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31" name="AutoShape 10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32" name="AutoShape 10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33" name="AutoShape 10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34" name="AutoShape 10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35" name="AutoShape 10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36" name="AutoShape 10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37" name="AutoShape 10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38" name="AutoShape 10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39" name="AutoShape 10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40" name="AutoShape 10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41" name="AutoShape 11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42" name="AutoShape 11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43" name="AutoShape 11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44" name="AutoShape 11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45" name="AutoShape 11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46" name="AutoShape 11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47" name="AutoShape 11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48" name="AutoShape 11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49" name="AutoShape 11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50" name="AutoShape 11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51" name="AutoShape 12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52" name="AutoShape 12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53" name="AutoShape 12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54" name="AutoShape 12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55" name="AutoShape 12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56" name="AutoShape 12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57" name="AutoShape 12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58" name="AutoShape 12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59" name="AutoShape 12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60" name="AutoShape 12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61" name="AutoShape 13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62" name="AutoShape 13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63" name="AutoShape 13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64" name="AutoShape 13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65" name="AutoShape 13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66" name="AutoShape 13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67" name="AutoShape 13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68" name="AutoShape 13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69" name="AutoShape 13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70" name="AutoShape 13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71" name="AutoShape 14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72" name="AutoShape 14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73" name="AutoShape 14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74" name="AutoShape 14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75" name="AutoShape 14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76" name="AutoShape 14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77" name="AutoShape 14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78" name="AutoShape 14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79" name="AutoShape 14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80" name="AutoShape 14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81" name="AutoShape 15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82" name="AutoShape 151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83" name="AutoShape 152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84" name="AutoShape 153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85" name="AutoShape 154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86" name="AutoShape 155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87" name="AutoShape 156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88" name="AutoShape 157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89" name="AutoShape 158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90" name="AutoShape 159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224</xdr:row>
      <xdr:rowOff>0</xdr:rowOff>
    </xdr:from>
    <xdr:to>
      <xdr:col>3</xdr:col>
      <xdr:colOff>0</xdr:colOff>
      <xdr:row>224</xdr:row>
      <xdr:rowOff>0</xdr:rowOff>
    </xdr:to>
    <xdr:sp macro="" textlink="">
      <xdr:nvSpPr>
        <xdr:cNvPr id="791" name="AutoShape 160"/>
        <xdr:cNvSpPr>
          <a:spLocks/>
        </xdr:cNvSpPr>
      </xdr:nvSpPr>
      <xdr:spPr bwMode="auto">
        <a:xfrm>
          <a:off x="3714750" y="8934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590550</xdr:colOff>
      <xdr:row>8</xdr:row>
      <xdr:rowOff>209550</xdr:rowOff>
    </xdr:from>
    <xdr:to>
      <xdr:col>14</xdr:col>
      <xdr:colOff>285750</xdr:colOff>
      <xdr:row>11</xdr:row>
      <xdr:rowOff>133350</xdr:rowOff>
    </xdr:to>
    <xdr:sp macro="" textlink="">
      <xdr:nvSpPr>
        <xdr:cNvPr id="2" name="Text Box 1" hidden="1"/>
        <xdr:cNvSpPr txBox="1">
          <a:spLocks noChangeArrowheads="1"/>
        </xdr:cNvSpPr>
      </xdr:nvSpPr>
      <xdr:spPr bwMode="auto">
        <a:xfrm>
          <a:off x="5848350" y="2381250"/>
          <a:ext cx="12192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6</xdr:col>
      <xdr:colOff>590550</xdr:colOff>
      <xdr:row>20</xdr:row>
      <xdr:rowOff>19050</xdr:rowOff>
    </xdr:from>
    <xdr:to>
      <xdr:col>14</xdr:col>
      <xdr:colOff>285750</xdr:colOff>
      <xdr:row>23</xdr:row>
      <xdr:rowOff>85725</xdr:rowOff>
    </xdr:to>
    <xdr:sp macro="" textlink="">
      <xdr:nvSpPr>
        <xdr:cNvPr id="3" name="Text Box 2" hidden="1"/>
        <xdr:cNvSpPr txBox="1">
          <a:spLocks noChangeArrowheads="1"/>
        </xdr:cNvSpPr>
      </xdr:nvSpPr>
      <xdr:spPr bwMode="auto">
        <a:xfrm>
          <a:off x="5848350" y="5505450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60" zoomScaleNormal="80" workbookViewId="0">
      <selection activeCell="O20" sqref="O20"/>
    </sheetView>
  </sheetViews>
  <sheetFormatPr defaultRowHeight="12.75"/>
  <cols>
    <col min="1" max="1" width="5.42578125" style="8" customWidth="1"/>
    <col min="2" max="2" width="39.85546875" style="8" customWidth="1"/>
    <col min="3" max="3" width="18.5703125" style="8" customWidth="1"/>
    <col min="4" max="4" width="14.85546875" style="8" customWidth="1"/>
    <col min="5" max="5" width="12.140625" style="168" customWidth="1"/>
    <col min="6" max="6" width="8.42578125" style="168" customWidth="1"/>
    <col min="7" max="7" width="9.140625" style="168" customWidth="1"/>
    <col min="8" max="8" width="8.85546875" style="168" customWidth="1"/>
    <col min="9" max="9" width="20.85546875" style="168" customWidth="1"/>
    <col min="10" max="10" width="17.7109375" style="213" customWidth="1"/>
    <col min="11" max="16384" width="9.140625" style="8"/>
  </cols>
  <sheetData>
    <row r="1" spans="1:10">
      <c r="A1" s="4" t="s">
        <v>48</v>
      </c>
    </row>
    <row r="3" spans="1:10" ht="48">
      <c r="A3" s="20" t="s">
        <v>2</v>
      </c>
      <c r="B3" s="20" t="s">
        <v>3</v>
      </c>
      <c r="C3" s="20" t="s">
        <v>45</v>
      </c>
      <c r="D3" s="20" t="s">
        <v>4</v>
      </c>
      <c r="E3" s="20" t="s">
        <v>5</v>
      </c>
      <c r="F3" s="20" t="s">
        <v>1</v>
      </c>
      <c r="G3" s="34" t="s">
        <v>740</v>
      </c>
      <c r="H3" s="34" t="s">
        <v>741</v>
      </c>
      <c r="I3" s="34" t="s">
        <v>717</v>
      </c>
      <c r="J3" s="34" t="s">
        <v>719</v>
      </c>
    </row>
    <row r="4" spans="1:10" ht="48.75" customHeight="1">
      <c r="A4" s="37">
        <v>1</v>
      </c>
      <c r="B4" s="216" t="s">
        <v>51</v>
      </c>
      <c r="C4" s="36" t="s">
        <v>432</v>
      </c>
      <c r="D4" s="39" t="s">
        <v>52</v>
      </c>
      <c r="E4" s="217" t="s">
        <v>53</v>
      </c>
      <c r="F4" s="85" t="s">
        <v>54</v>
      </c>
      <c r="G4" s="85" t="s">
        <v>1021</v>
      </c>
      <c r="H4" s="85" t="s">
        <v>430</v>
      </c>
      <c r="I4" s="85" t="s">
        <v>718</v>
      </c>
      <c r="J4" s="85" t="s">
        <v>720</v>
      </c>
    </row>
    <row r="5" spans="1:10" s="38" customFormat="1" ht="36.75" customHeight="1">
      <c r="A5" s="40">
        <v>2</v>
      </c>
      <c r="B5" s="35" t="s">
        <v>55</v>
      </c>
      <c r="C5" s="36" t="s">
        <v>433</v>
      </c>
      <c r="D5" s="40" t="s">
        <v>56</v>
      </c>
      <c r="E5" s="218" t="s">
        <v>57</v>
      </c>
      <c r="F5" s="219" t="s">
        <v>58</v>
      </c>
      <c r="G5" s="219" t="s">
        <v>430</v>
      </c>
      <c r="H5" s="219" t="s">
        <v>430</v>
      </c>
      <c r="I5" s="219" t="s">
        <v>430</v>
      </c>
      <c r="J5" s="39" t="s">
        <v>430</v>
      </c>
    </row>
    <row r="6" spans="1:10" s="38" customFormat="1" ht="34.5" customHeight="1">
      <c r="A6" s="37">
        <v>3</v>
      </c>
      <c r="B6" s="35" t="s">
        <v>1019</v>
      </c>
      <c r="C6" s="36" t="s">
        <v>463</v>
      </c>
      <c r="D6" s="36" t="s">
        <v>59</v>
      </c>
      <c r="E6" s="220" t="s">
        <v>60</v>
      </c>
      <c r="F6" s="36" t="s">
        <v>61</v>
      </c>
      <c r="G6" s="36">
        <v>41</v>
      </c>
      <c r="H6" s="36">
        <v>387</v>
      </c>
      <c r="I6" s="36" t="s">
        <v>723</v>
      </c>
      <c r="J6" s="36" t="s">
        <v>430</v>
      </c>
    </row>
    <row r="7" spans="1:10" s="38" customFormat="1" ht="26.25" customHeight="1">
      <c r="A7" s="37">
        <v>4</v>
      </c>
      <c r="B7" s="35" t="s">
        <v>1012</v>
      </c>
      <c r="C7" s="36" t="s">
        <v>493</v>
      </c>
      <c r="D7" s="40" t="s">
        <v>703</v>
      </c>
      <c r="E7" s="221" t="s">
        <v>1014</v>
      </c>
      <c r="F7" s="37" t="s">
        <v>494</v>
      </c>
      <c r="G7" s="37">
        <v>30</v>
      </c>
      <c r="H7" s="37">
        <v>246</v>
      </c>
      <c r="I7" s="37" t="s">
        <v>732</v>
      </c>
      <c r="J7" s="41" t="s">
        <v>430</v>
      </c>
    </row>
    <row r="8" spans="1:10" s="38" customFormat="1" ht="26.25" customHeight="1">
      <c r="A8" s="40">
        <v>5</v>
      </c>
      <c r="B8" s="35" t="s">
        <v>1015</v>
      </c>
      <c r="C8" s="36" t="s">
        <v>522</v>
      </c>
      <c r="D8" s="40" t="s">
        <v>63</v>
      </c>
      <c r="E8" s="222" t="s">
        <v>64</v>
      </c>
      <c r="F8" s="37" t="s">
        <v>494</v>
      </c>
      <c r="G8" s="37">
        <v>22</v>
      </c>
      <c r="H8" s="37">
        <v>113</v>
      </c>
      <c r="I8" s="37" t="s">
        <v>430</v>
      </c>
      <c r="J8" s="41" t="s">
        <v>430</v>
      </c>
    </row>
    <row r="9" spans="1:10" s="38" customFormat="1" ht="30" customHeight="1">
      <c r="A9" s="37">
        <v>6</v>
      </c>
      <c r="B9" s="174" t="s">
        <v>1081</v>
      </c>
      <c r="C9" s="36" t="s">
        <v>539</v>
      </c>
      <c r="D9" s="40">
        <v>5040075024</v>
      </c>
      <c r="E9" s="222" t="s">
        <v>977</v>
      </c>
      <c r="F9" s="221" t="s">
        <v>540</v>
      </c>
      <c r="G9" s="221" t="s">
        <v>979</v>
      </c>
      <c r="H9" s="221" t="s">
        <v>978</v>
      </c>
      <c r="I9" s="221" t="s">
        <v>732</v>
      </c>
      <c r="J9" s="85" t="s">
        <v>744</v>
      </c>
    </row>
    <row r="10" spans="1:10" s="143" customFormat="1" ht="26.25" customHeight="1">
      <c r="A10" s="37">
        <v>7</v>
      </c>
      <c r="B10" s="35" t="s">
        <v>749</v>
      </c>
      <c r="C10" s="41" t="s">
        <v>572</v>
      </c>
      <c r="D10" s="37" t="s">
        <v>65</v>
      </c>
      <c r="E10" s="43" t="s">
        <v>66</v>
      </c>
      <c r="F10" s="37" t="s">
        <v>571</v>
      </c>
      <c r="G10" s="37">
        <v>43</v>
      </c>
      <c r="H10" s="37">
        <v>295</v>
      </c>
      <c r="I10" s="37" t="s">
        <v>430</v>
      </c>
      <c r="J10" s="41"/>
    </row>
    <row r="11" spans="1:10" ht="26.25" customHeight="1">
      <c r="A11" s="40">
        <v>8</v>
      </c>
      <c r="B11" s="35" t="s">
        <v>67</v>
      </c>
      <c r="C11" s="36" t="s">
        <v>596</v>
      </c>
      <c r="D11" s="40" t="s">
        <v>68</v>
      </c>
      <c r="E11" s="218" t="s">
        <v>69</v>
      </c>
      <c r="F11" s="37" t="s">
        <v>494</v>
      </c>
      <c r="G11" s="37">
        <v>24</v>
      </c>
      <c r="H11" s="37">
        <v>107</v>
      </c>
      <c r="I11" s="37" t="s">
        <v>752</v>
      </c>
      <c r="J11" s="41" t="s">
        <v>753</v>
      </c>
    </row>
    <row r="12" spans="1:10" s="143" customFormat="1" ht="38.25" customHeight="1">
      <c r="A12" s="37">
        <v>9</v>
      </c>
      <c r="B12" s="35" t="s">
        <v>70</v>
      </c>
      <c r="C12" s="36" t="s">
        <v>973</v>
      </c>
      <c r="D12" s="40" t="s">
        <v>71</v>
      </c>
      <c r="E12" s="222" t="s">
        <v>72</v>
      </c>
      <c r="F12" s="40" t="s">
        <v>611</v>
      </c>
      <c r="G12" s="40">
        <v>16</v>
      </c>
      <c r="H12" s="40" t="s">
        <v>430</v>
      </c>
      <c r="I12" s="40" t="s">
        <v>430</v>
      </c>
      <c r="J12" s="36" t="s">
        <v>430</v>
      </c>
    </row>
    <row r="13" spans="1:10" s="143" customFormat="1" ht="26.25" customHeight="1">
      <c r="A13" s="37">
        <v>10</v>
      </c>
      <c r="B13" s="44" t="s">
        <v>73</v>
      </c>
      <c r="C13" s="41" t="s">
        <v>615</v>
      </c>
      <c r="D13" s="37" t="s">
        <v>74</v>
      </c>
      <c r="E13" s="43" t="s">
        <v>75</v>
      </c>
      <c r="F13" s="37" t="s">
        <v>76</v>
      </c>
      <c r="G13" s="37">
        <v>14</v>
      </c>
      <c r="H13" s="37">
        <v>74</v>
      </c>
      <c r="I13" s="37" t="s">
        <v>430</v>
      </c>
      <c r="J13" s="41" t="s">
        <v>430</v>
      </c>
    </row>
    <row r="14" spans="1:10" ht="26.25" customHeight="1">
      <c r="A14" s="40">
        <v>11</v>
      </c>
      <c r="B14" s="198" t="s">
        <v>77</v>
      </c>
      <c r="C14" s="223" t="s">
        <v>623</v>
      </c>
      <c r="D14" s="224" t="s">
        <v>78</v>
      </c>
      <c r="E14" s="225" t="s">
        <v>79</v>
      </c>
      <c r="F14" s="224" t="s">
        <v>80</v>
      </c>
      <c r="G14" s="224">
        <v>59</v>
      </c>
      <c r="H14" s="224" t="s">
        <v>430</v>
      </c>
      <c r="I14" s="224" t="s">
        <v>430</v>
      </c>
      <c r="J14" s="223" t="s">
        <v>759</v>
      </c>
    </row>
    <row r="15" spans="1:10" ht="26.25" customHeight="1">
      <c r="A15" s="37">
        <v>12</v>
      </c>
      <c r="B15" s="198" t="s">
        <v>994</v>
      </c>
      <c r="C15" s="41" t="s">
        <v>995</v>
      </c>
      <c r="D15" s="308" t="s">
        <v>1161</v>
      </c>
      <c r="E15" s="309"/>
      <c r="F15" s="310"/>
      <c r="G15" s="224">
        <v>11</v>
      </c>
      <c r="H15" s="224"/>
      <c r="I15" s="224"/>
      <c r="J15" s="223"/>
    </row>
    <row r="16" spans="1:10" ht="26.25" customHeight="1">
      <c r="A16" s="37">
        <v>13</v>
      </c>
      <c r="B16" s="44" t="s">
        <v>81</v>
      </c>
      <c r="C16" s="41" t="s">
        <v>650</v>
      </c>
      <c r="D16" s="37" t="s">
        <v>82</v>
      </c>
      <c r="E16" s="43" t="s">
        <v>83</v>
      </c>
      <c r="F16" s="37" t="s">
        <v>84</v>
      </c>
      <c r="G16" s="37">
        <v>26</v>
      </c>
      <c r="H16" s="37" t="s">
        <v>430</v>
      </c>
      <c r="I16" s="37" t="s">
        <v>430</v>
      </c>
      <c r="J16" s="41" t="s">
        <v>430</v>
      </c>
    </row>
    <row r="17" spans="1:10" ht="30" customHeight="1">
      <c r="A17" s="40">
        <v>14</v>
      </c>
      <c r="B17" s="216" t="s">
        <v>87</v>
      </c>
      <c r="C17" s="41" t="s">
        <v>691</v>
      </c>
      <c r="D17" s="226" t="s">
        <v>88</v>
      </c>
      <c r="E17" s="227" t="s">
        <v>976</v>
      </c>
      <c r="F17" s="37" t="s">
        <v>692</v>
      </c>
      <c r="G17" s="37">
        <v>7</v>
      </c>
      <c r="H17" s="37" t="s">
        <v>430</v>
      </c>
      <c r="I17" s="37" t="s">
        <v>430</v>
      </c>
      <c r="J17" s="41" t="s">
        <v>430</v>
      </c>
    </row>
    <row r="18" spans="1:10" ht="26.25" customHeight="1">
      <c r="A18" s="37">
        <v>15</v>
      </c>
      <c r="B18" s="44" t="s">
        <v>89</v>
      </c>
      <c r="C18" s="41" t="s">
        <v>706</v>
      </c>
      <c r="D18" s="37" t="s">
        <v>90</v>
      </c>
      <c r="E18" s="43" t="s">
        <v>91</v>
      </c>
      <c r="F18" s="37" t="s">
        <v>61</v>
      </c>
      <c r="G18" s="37">
        <v>20</v>
      </c>
      <c r="H18" s="37"/>
      <c r="I18" s="41" t="s">
        <v>784</v>
      </c>
      <c r="J18" s="41" t="s">
        <v>430</v>
      </c>
    </row>
  </sheetData>
  <mergeCells count="1">
    <mergeCell ref="D15:F15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21"/>
  <sheetViews>
    <sheetView view="pageBreakPreview" zoomScale="80" zoomScaleNormal="60" zoomScaleSheetLayoutView="80" workbookViewId="0">
      <selection activeCell="J225" sqref="J225"/>
    </sheetView>
  </sheetViews>
  <sheetFormatPr defaultRowHeight="12.75"/>
  <cols>
    <col min="1" max="1" width="4.28515625" style="8" customWidth="1"/>
    <col min="2" max="2" width="28.7109375" style="8" customWidth="1"/>
    <col min="3" max="3" width="14.140625" style="168" customWidth="1"/>
    <col min="4" max="4" width="14" style="215" customWidth="1"/>
    <col min="5" max="5" width="16.42578125" style="6" customWidth="1"/>
    <col min="6" max="6" width="11.85546875" style="8" customWidth="1"/>
    <col min="7" max="7" width="17" style="8" customWidth="1"/>
    <col min="8" max="8" width="13.5703125" style="8" customWidth="1"/>
    <col min="9" max="9" width="16.5703125" style="8" customWidth="1"/>
    <col min="10" max="10" width="13.5703125" style="8" customWidth="1"/>
    <col min="11" max="11" width="21.140625" style="8" customWidth="1"/>
    <col min="12" max="12" width="16.42578125" style="8" customWidth="1"/>
    <col min="13" max="13" width="17.7109375" style="8" customWidth="1"/>
    <col min="14" max="14" width="18.140625" style="8" customWidth="1"/>
    <col min="15" max="15" width="22.42578125" style="8" customWidth="1"/>
    <col min="16" max="16" width="11.7109375" style="8" customWidth="1"/>
    <col min="17" max="17" width="11.85546875" style="8" customWidth="1"/>
    <col min="18" max="18" width="15.42578125" style="8" customWidth="1"/>
    <col min="19" max="20" width="12.5703125" style="8" customWidth="1"/>
    <col min="21" max="21" width="11" style="8" customWidth="1"/>
    <col min="22" max="22" width="10" style="8" customWidth="1"/>
    <col min="23" max="23" width="7.140625" style="8" customWidth="1"/>
    <col min="24" max="24" width="11.5703125" style="8" customWidth="1"/>
    <col min="25" max="25" width="10" style="8" customWidth="1"/>
    <col min="26" max="16384" width="9.140625" style="8"/>
  </cols>
  <sheetData>
    <row r="1" spans="1:25">
      <c r="A1" s="4" t="s">
        <v>49</v>
      </c>
      <c r="F1" s="7"/>
    </row>
    <row r="2" spans="1:25" ht="62.25" customHeight="1">
      <c r="A2" s="313" t="s">
        <v>23</v>
      </c>
      <c r="B2" s="313" t="s">
        <v>24</v>
      </c>
      <c r="C2" s="313" t="s">
        <v>25</v>
      </c>
      <c r="D2" s="313" t="s">
        <v>26</v>
      </c>
      <c r="E2" s="313" t="s">
        <v>27</v>
      </c>
      <c r="F2" s="313" t="s">
        <v>28</v>
      </c>
      <c r="G2" s="313" t="s">
        <v>1165</v>
      </c>
      <c r="H2" s="313" t="s">
        <v>92</v>
      </c>
      <c r="I2" s="313"/>
      <c r="J2" s="313" t="s">
        <v>1166</v>
      </c>
      <c r="K2" s="313" t="s">
        <v>704</v>
      </c>
      <c r="L2" s="313" t="s">
        <v>6</v>
      </c>
      <c r="M2" s="313" t="s">
        <v>29</v>
      </c>
      <c r="N2" s="313"/>
      <c r="O2" s="313"/>
      <c r="P2" s="313" t="s">
        <v>43</v>
      </c>
      <c r="Q2" s="313"/>
      <c r="R2" s="313"/>
      <c r="S2" s="313"/>
      <c r="T2" s="313"/>
      <c r="U2" s="313"/>
      <c r="V2" s="313" t="s">
        <v>30</v>
      </c>
      <c r="W2" s="313" t="s">
        <v>31</v>
      </c>
      <c r="X2" s="313" t="s">
        <v>32</v>
      </c>
      <c r="Y2" s="313" t="s">
        <v>33</v>
      </c>
    </row>
    <row r="3" spans="1:25" ht="62.25" customHeight="1">
      <c r="A3" s="313"/>
      <c r="B3" s="313"/>
      <c r="C3" s="313"/>
      <c r="D3" s="313"/>
      <c r="E3" s="313"/>
      <c r="F3" s="313"/>
      <c r="G3" s="313"/>
      <c r="H3" s="77" t="s">
        <v>93</v>
      </c>
      <c r="I3" s="77" t="s">
        <v>94</v>
      </c>
      <c r="J3" s="313"/>
      <c r="K3" s="313"/>
      <c r="L3" s="313"/>
      <c r="M3" s="77" t="s">
        <v>34</v>
      </c>
      <c r="N3" s="77" t="s">
        <v>35</v>
      </c>
      <c r="O3" s="77" t="s">
        <v>36</v>
      </c>
      <c r="P3" s="77" t="s">
        <v>37</v>
      </c>
      <c r="Q3" s="77" t="s">
        <v>38</v>
      </c>
      <c r="R3" s="77" t="s">
        <v>39</v>
      </c>
      <c r="S3" s="77" t="s">
        <v>40</v>
      </c>
      <c r="T3" s="77" t="s">
        <v>41</v>
      </c>
      <c r="U3" s="77" t="s">
        <v>42</v>
      </c>
      <c r="V3" s="313"/>
      <c r="W3" s="313"/>
      <c r="X3" s="313"/>
      <c r="Y3" s="313"/>
    </row>
    <row r="4" spans="1:25" ht="13.5" customHeight="1">
      <c r="A4" s="321" t="s">
        <v>431</v>
      </c>
      <c r="B4" s="321"/>
      <c r="C4" s="321"/>
      <c r="D4" s="321"/>
      <c r="E4" s="321"/>
      <c r="F4" s="232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</row>
    <row r="5" spans="1:25" s="143" customFormat="1" ht="41.25" customHeight="1">
      <c r="A5" s="36">
        <v>1</v>
      </c>
      <c r="B5" s="234" t="s">
        <v>95</v>
      </c>
      <c r="C5" s="35"/>
      <c r="D5" s="36" t="s">
        <v>96</v>
      </c>
      <c r="E5" s="40" t="s">
        <v>97</v>
      </c>
      <c r="F5" s="221" t="s">
        <v>98</v>
      </c>
      <c r="G5" s="235">
        <v>2095000</v>
      </c>
      <c r="H5" s="36"/>
      <c r="I5" s="236"/>
      <c r="J5" s="36" t="s">
        <v>99</v>
      </c>
      <c r="K5" s="140" t="s">
        <v>100</v>
      </c>
      <c r="L5" s="36" t="s">
        <v>101</v>
      </c>
      <c r="M5" s="36" t="s">
        <v>102</v>
      </c>
      <c r="N5" s="36" t="s">
        <v>103</v>
      </c>
      <c r="O5" s="36" t="s">
        <v>104</v>
      </c>
      <c r="P5" s="36" t="s">
        <v>411</v>
      </c>
      <c r="Q5" s="36" t="s">
        <v>411</v>
      </c>
      <c r="R5" s="36" t="s">
        <v>411</v>
      </c>
      <c r="S5" s="36" t="s">
        <v>411</v>
      </c>
      <c r="T5" s="36" t="s">
        <v>172</v>
      </c>
      <c r="U5" s="36" t="s">
        <v>411</v>
      </c>
      <c r="V5" s="40">
        <v>764.12</v>
      </c>
      <c r="W5" s="40">
        <v>4</v>
      </c>
      <c r="X5" s="40" t="s">
        <v>96</v>
      </c>
      <c r="Y5" s="40" t="s">
        <v>97</v>
      </c>
    </row>
    <row r="6" spans="1:25" s="143" customFormat="1" ht="38.25">
      <c r="A6" s="36">
        <v>2</v>
      </c>
      <c r="B6" s="144" t="s">
        <v>105</v>
      </c>
      <c r="C6" s="35"/>
      <c r="D6" s="36" t="s">
        <v>96</v>
      </c>
      <c r="E6" s="40" t="s">
        <v>97</v>
      </c>
      <c r="F6" s="85" t="s">
        <v>98</v>
      </c>
      <c r="G6" s="235"/>
      <c r="H6" s="36">
        <v>0.6</v>
      </c>
      <c r="I6" s="236">
        <v>68000</v>
      </c>
      <c r="J6" s="36" t="s">
        <v>1153</v>
      </c>
      <c r="K6" s="140" t="s">
        <v>106</v>
      </c>
      <c r="L6" s="36" t="s">
        <v>101</v>
      </c>
      <c r="M6" s="36" t="s">
        <v>107</v>
      </c>
      <c r="N6" s="36" t="s">
        <v>108</v>
      </c>
      <c r="O6" s="36" t="s">
        <v>109</v>
      </c>
      <c r="P6" s="36" t="s">
        <v>412</v>
      </c>
      <c r="Q6" s="36" t="s">
        <v>411</v>
      </c>
      <c r="R6" s="36" t="s">
        <v>413</v>
      </c>
      <c r="S6" s="36" t="s">
        <v>411</v>
      </c>
      <c r="T6" s="36" t="s">
        <v>172</v>
      </c>
      <c r="U6" s="36" t="s">
        <v>412</v>
      </c>
      <c r="V6" s="40">
        <v>90</v>
      </c>
      <c r="W6" s="40">
        <v>1</v>
      </c>
      <c r="X6" s="40" t="s">
        <v>97</v>
      </c>
      <c r="Y6" s="40" t="s">
        <v>97</v>
      </c>
    </row>
    <row r="7" spans="1:25" s="143" customFormat="1" ht="25.5">
      <c r="A7" s="36">
        <v>3</v>
      </c>
      <c r="B7" s="144" t="s">
        <v>110</v>
      </c>
      <c r="C7" s="35"/>
      <c r="D7" s="36" t="s">
        <v>96</v>
      </c>
      <c r="E7" s="40" t="s">
        <v>97</v>
      </c>
      <c r="F7" s="85" t="s">
        <v>111</v>
      </c>
      <c r="G7" s="235"/>
      <c r="H7" s="36">
        <v>0.5</v>
      </c>
      <c r="I7" s="236">
        <v>77000</v>
      </c>
      <c r="J7" s="36" t="s">
        <v>1153</v>
      </c>
      <c r="K7" s="140" t="s">
        <v>106</v>
      </c>
      <c r="L7" s="36" t="s">
        <v>112</v>
      </c>
      <c r="M7" s="36" t="s">
        <v>113</v>
      </c>
      <c r="N7" s="36" t="s">
        <v>114</v>
      </c>
      <c r="O7" s="36" t="s">
        <v>115</v>
      </c>
      <c r="P7" s="36" t="s">
        <v>414</v>
      </c>
      <c r="Q7" s="36" t="s">
        <v>415</v>
      </c>
      <c r="R7" s="36" t="s">
        <v>172</v>
      </c>
      <c r="S7" s="36" t="s">
        <v>414</v>
      </c>
      <c r="T7" s="36" t="s">
        <v>172</v>
      </c>
      <c r="U7" s="36" t="s">
        <v>172</v>
      </c>
      <c r="V7" s="40">
        <v>80.7</v>
      </c>
      <c r="W7" s="40">
        <v>1</v>
      </c>
      <c r="X7" s="40" t="s">
        <v>97</v>
      </c>
      <c r="Y7" s="40" t="s">
        <v>97</v>
      </c>
    </row>
    <row r="8" spans="1:25" s="143" customFormat="1" ht="25.5" customHeight="1">
      <c r="A8" s="36">
        <v>4</v>
      </c>
      <c r="B8" s="144" t="s">
        <v>116</v>
      </c>
      <c r="C8" s="35"/>
      <c r="D8" s="36" t="s">
        <v>96</v>
      </c>
      <c r="E8" s="40" t="s">
        <v>97</v>
      </c>
      <c r="F8" s="85" t="s">
        <v>117</v>
      </c>
      <c r="G8" s="235"/>
      <c r="H8" s="36">
        <v>0.37</v>
      </c>
      <c r="I8" s="236">
        <v>103000</v>
      </c>
      <c r="J8" s="36" t="s">
        <v>1153</v>
      </c>
      <c r="K8" s="140" t="s">
        <v>106</v>
      </c>
      <c r="L8" s="36" t="s">
        <v>118</v>
      </c>
      <c r="M8" s="36" t="s">
        <v>119</v>
      </c>
      <c r="N8" s="36" t="s">
        <v>120</v>
      </c>
      <c r="O8" s="36" t="s">
        <v>121</v>
      </c>
      <c r="P8" s="36" t="s">
        <v>414</v>
      </c>
      <c r="Q8" s="36" t="s">
        <v>412</v>
      </c>
      <c r="R8" s="36" t="s">
        <v>412</v>
      </c>
      <c r="S8" s="36" t="s">
        <v>411</v>
      </c>
      <c r="T8" s="36" t="s">
        <v>172</v>
      </c>
      <c r="U8" s="36" t="s">
        <v>412</v>
      </c>
      <c r="V8" s="40">
        <v>70</v>
      </c>
      <c r="W8" s="40">
        <v>2</v>
      </c>
      <c r="X8" s="40" t="s">
        <v>96</v>
      </c>
      <c r="Y8" s="40" t="s">
        <v>97</v>
      </c>
    </row>
    <row r="9" spans="1:25" s="143" customFormat="1" ht="27.75" customHeight="1">
      <c r="A9" s="36">
        <v>5</v>
      </c>
      <c r="B9" s="144" t="s">
        <v>116</v>
      </c>
      <c r="C9" s="35"/>
      <c r="D9" s="36" t="s">
        <v>96</v>
      </c>
      <c r="E9" s="40" t="s">
        <v>97</v>
      </c>
      <c r="F9" s="85" t="s">
        <v>122</v>
      </c>
      <c r="G9" s="235"/>
      <c r="H9" s="36">
        <v>0.43</v>
      </c>
      <c r="I9" s="236">
        <v>195000</v>
      </c>
      <c r="J9" s="36" t="s">
        <v>1153</v>
      </c>
      <c r="K9" s="140" t="s">
        <v>106</v>
      </c>
      <c r="L9" s="36" t="s">
        <v>123</v>
      </c>
      <c r="M9" s="36" t="s">
        <v>124</v>
      </c>
      <c r="N9" s="36" t="s">
        <v>125</v>
      </c>
      <c r="O9" s="36" t="s">
        <v>126</v>
      </c>
      <c r="P9" s="36" t="s">
        <v>414</v>
      </c>
      <c r="Q9" s="36" t="s">
        <v>412</v>
      </c>
      <c r="R9" s="36" t="s">
        <v>412</v>
      </c>
      <c r="S9" s="36" t="s">
        <v>411</v>
      </c>
      <c r="T9" s="36" t="s">
        <v>172</v>
      </c>
      <c r="U9" s="36" t="s">
        <v>412</v>
      </c>
      <c r="V9" s="40">
        <v>145.9</v>
      </c>
      <c r="W9" s="40">
        <v>1</v>
      </c>
      <c r="X9" s="40" t="s">
        <v>97</v>
      </c>
      <c r="Y9" s="40" t="s">
        <v>97</v>
      </c>
    </row>
    <row r="10" spans="1:25" s="143" customFormat="1" ht="27.75" customHeight="1">
      <c r="A10" s="36">
        <v>6</v>
      </c>
      <c r="B10" s="144" t="s">
        <v>116</v>
      </c>
      <c r="C10" s="35"/>
      <c r="D10" s="36" t="s">
        <v>96</v>
      </c>
      <c r="E10" s="40" t="s">
        <v>97</v>
      </c>
      <c r="F10" s="85" t="s">
        <v>127</v>
      </c>
      <c r="G10" s="235"/>
      <c r="H10" s="36">
        <v>0.4</v>
      </c>
      <c r="I10" s="236">
        <v>629000</v>
      </c>
      <c r="J10" s="36" t="s">
        <v>1153</v>
      </c>
      <c r="K10" s="140" t="s">
        <v>106</v>
      </c>
      <c r="L10" s="36" t="s">
        <v>128</v>
      </c>
      <c r="M10" s="36" t="s">
        <v>129</v>
      </c>
      <c r="N10" s="36" t="s">
        <v>130</v>
      </c>
      <c r="O10" s="36" t="s">
        <v>131</v>
      </c>
      <c r="P10" s="188" t="s">
        <v>412</v>
      </c>
      <c r="Q10" s="36" t="s">
        <v>412</v>
      </c>
      <c r="R10" s="36" t="s">
        <v>412</v>
      </c>
      <c r="S10" s="36" t="s">
        <v>412</v>
      </c>
      <c r="T10" s="36" t="s">
        <v>172</v>
      </c>
      <c r="U10" s="36" t="s">
        <v>412</v>
      </c>
      <c r="V10" s="40">
        <v>448.24</v>
      </c>
      <c r="W10" s="40">
        <v>1</v>
      </c>
      <c r="X10" s="40" t="s">
        <v>97</v>
      </c>
      <c r="Y10" s="40" t="s">
        <v>97</v>
      </c>
    </row>
    <row r="11" spans="1:25" s="143" customFormat="1" ht="27" customHeight="1">
      <c r="A11" s="36">
        <v>7</v>
      </c>
      <c r="B11" s="144" t="s">
        <v>116</v>
      </c>
      <c r="C11" s="35"/>
      <c r="D11" s="36" t="s">
        <v>96</v>
      </c>
      <c r="E11" s="40" t="s">
        <v>97</v>
      </c>
      <c r="F11" s="85" t="s">
        <v>132</v>
      </c>
      <c r="G11" s="235"/>
      <c r="H11" s="36">
        <v>0.37</v>
      </c>
      <c r="I11" s="236">
        <v>750000</v>
      </c>
      <c r="J11" s="36" t="s">
        <v>1153</v>
      </c>
      <c r="K11" s="140" t="s">
        <v>106</v>
      </c>
      <c r="L11" s="36" t="s">
        <v>133</v>
      </c>
      <c r="M11" s="36" t="s">
        <v>134</v>
      </c>
      <c r="N11" s="36" t="s">
        <v>135</v>
      </c>
      <c r="O11" s="36" t="s">
        <v>136</v>
      </c>
      <c r="P11" s="36" t="s">
        <v>412</v>
      </c>
      <c r="Q11" s="36" t="s">
        <v>412</v>
      </c>
      <c r="R11" s="36" t="s">
        <v>412</v>
      </c>
      <c r="S11" s="36" t="s">
        <v>412</v>
      </c>
      <c r="T11" s="36" t="s">
        <v>172</v>
      </c>
      <c r="U11" s="36" t="s">
        <v>412</v>
      </c>
      <c r="V11" s="40">
        <v>508.5</v>
      </c>
      <c r="W11" s="40">
        <v>2</v>
      </c>
      <c r="X11" s="40" t="s">
        <v>97</v>
      </c>
      <c r="Y11" s="40" t="s">
        <v>97</v>
      </c>
    </row>
    <row r="12" spans="1:25" s="143" customFormat="1" ht="27" customHeight="1">
      <c r="A12" s="36">
        <v>8</v>
      </c>
      <c r="B12" s="144" t="s">
        <v>137</v>
      </c>
      <c r="C12" s="35"/>
      <c r="D12" s="36" t="s">
        <v>96</v>
      </c>
      <c r="E12" s="40" t="s">
        <v>97</v>
      </c>
      <c r="F12" s="85" t="s">
        <v>138</v>
      </c>
      <c r="G12" s="235"/>
      <c r="H12" s="36">
        <v>0.32</v>
      </c>
      <c r="I12" s="236">
        <v>151000</v>
      </c>
      <c r="J12" s="36" t="s">
        <v>1153</v>
      </c>
      <c r="K12" s="140" t="s">
        <v>106</v>
      </c>
      <c r="L12" s="36" t="s">
        <v>139</v>
      </c>
      <c r="M12" s="36" t="s">
        <v>140</v>
      </c>
      <c r="N12" s="36" t="s">
        <v>141</v>
      </c>
      <c r="O12" s="36" t="s">
        <v>121</v>
      </c>
      <c r="P12" s="36" t="s">
        <v>415</v>
      </c>
      <c r="Q12" s="36" t="s">
        <v>412</v>
      </c>
      <c r="R12" s="36" t="s">
        <v>412</v>
      </c>
      <c r="S12" s="36" t="s">
        <v>411</v>
      </c>
      <c r="T12" s="36" t="s">
        <v>172</v>
      </c>
      <c r="U12" s="36" t="s">
        <v>412</v>
      </c>
      <c r="V12" s="40">
        <v>95.53</v>
      </c>
      <c r="W12" s="40">
        <v>3</v>
      </c>
      <c r="X12" s="40" t="s">
        <v>96</v>
      </c>
      <c r="Y12" s="40" t="s">
        <v>97</v>
      </c>
    </row>
    <row r="13" spans="1:25" s="143" customFormat="1" ht="27.75" customHeight="1">
      <c r="A13" s="36">
        <v>9</v>
      </c>
      <c r="B13" s="144" t="s">
        <v>142</v>
      </c>
      <c r="C13" s="35"/>
      <c r="D13" s="36" t="s">
        <v>96</v>
      </c>
      <c r="E13" s="40" t="s">
        <v>97</v>
      </c>
      <c r="F13" s="85" t="s">
        <v>143</v>
      </c>
      <c r="G13" s="235"/>
      <c r="H13" s="36">
        <v>0.6</v>
      </c>
      <c r="I13" s="236">
        <v>82000</v>
      </c>
      <c r="J13" s="36" t="s">
        <v>1153</v>
      </c>
      <c r="K13" s="140" t="s">
        <v>106</v>
      </c>
      <c r="L13" s="36" t="s">
        <v>144</v>
      </c>
      <c r="M13" s="36" t="s">
        <v>107</v>
      </c>
      <c r="N13" s="36" t="s">
        <v>145</v>
      </c>
      <c r="O13" s="36" t="s">
        <v>146</v>
      </c>
      <c r="P13" s="36" t="s">
        <v>412</v>
      </c>
      <c r="Q13" s="36" t="s">
        <v>412</v>
      </c>
      <c r="R13" s="36" t="s">
        <v>412</v>
      </c>
      <c r="S13" s="36" t="s">
        <v>411</v>
      </c>
      <c r="T13" s="36" t="s">
        <v>172</v>
      </c>
      <c r="U13" s="36" t="s">
        <v>412</v>
      </c>
      <c r="V13" s="40">
        <v>66.7</v>
      </c>
      <c r="W13" s="40">
        <v>2</v>
      </c>
      <c r="X13" s="40" t="s">
        <v>97</v>
      </c>
      <c r="Y13" s="40" t="s">
        <v>97</v>
      </c>
    </row>
    <row r="14" spans="1:25" s="143" customFormat="1" ht="26.25" customHeight="1">
      <c r="A14" s="36">
        <v>10</v>
      </c>
      <c r="B14" s="144" t="s">
        <v>142</v>
      </c>
      <c r="C14" s="35"/>
      <c r="D14" s="36" t="s">
        <v>96</v>
      </c>
      <c r="E14" s="40" t="s">
        <v>97</v>
      </c>
      <c r="F14" s="85" t="s">
        <v>147</v>
      </c>
      <c r="G14" s="235"/>
      <c r="H14" s="36">
        <v>0.22</v>
      </c>
      <c r="I14" s="236">
        <v>626000</v>
      </c>
      <c r="J14" s="36" t="s">
        <v>1153</v>
      </c>
      <c r="K14" s="140" t="s">
        <v>106</v>
      </c>
      <c r="L14" s="36" t="s">
        <v>148</v>
      </c>
      <c r="M14" s="36" t="s">
        <v>149</v>
      </c>
      <c r="N14" s="36" t="s">
        <v>150</v>
      </c>
      <c r="O14" s="36" t="s">
        <v>151</v>
      </c>
      <c r="P14" s="36" t="s">
        <v>412</v>
      </c>
      <c r="Q14" s="36" t="s">
        <v>412</v>
      </c>
      <c r="R14" s="36" t="s">
        <v>412</v>
      </c>
      <c r="S14" s="36" t="s">
        <v>412</v>
      </c>
      <c r="T14" s="36" t="s">
        <v>172</v>
      </c>
      <c r="U14" s="36" t="s">
        <v>412</v>
      </c>
      <c r="V14" s="40">
        <v>260.8</v>
      </c>
      <c r="W14" s="40">
        <v>2</v>
      </c>
      <c r="X14" s="40" t="s">
        <v>96</v>
      </c>
      <c r="Y14" s="40" t="s">
        <v>97</v>
      </c>
    </row>
    <row r="15" spans="1:25" s="143" customFormat="1" ht="25.5">
      <c r="A15" s="36">
        <v>11</v>
      </c>
      <c r="B15" s="144" t="s">
        <v>142</v>
      </c>
      <c r="C15" s="35"/>
      <c r="D15" s="36" t="s">
        <v>96</v>
      </c>
      <c r="E15" s="40" t="s">
        <v>97</v>
      </c>
      <c r="F15" s="85" t="s">
        <v>152</v>
      </c>
      <c r="G15" s="235"/>
      <c r="H15" s="36">
        <v>0.22</v>
      </c>
      <c r="I15" s="236">
        <v>643000</v>
      </c>
      <c r="J15" s="36" t="s">
        <v>1153</v>
      </c>
      <c r="K15" s="140" t="s">
        <v>106</v>
      </c>
      <c r="L15" s="36" t="s">
        <v>153</v>
      </c>
      <c r="M15" s="36" t="s">
        <v>154</v>
      </c>
      <c r="N15" s="36" t="s">
        <v>155</v>
      </c>
      <c r="O15" s="36" t="s">
        <v>156</v>
      </c>
      <c r="P15" s="36" t="s">
        <v>411</v>
      </c>
      <c r="Q15" s="36" t="s">
        <v>411</v>
      </c>
      <c r="R15" s="36" t="s">
        <v>411</v>
      </c>
      <c r="S15" s="36" t="s">
        <v>411</v>
      </c>
      <c r="T15" s="36" t="s">
        <v>172</v>
      </c>
      <c r="U15" s="36" t="s">
        <v>412</v>
      </c>
      <c r="V15" s="40">
        <v>267.45</v>
      </c>
      <c r="W15" s="40">
        <v>2</v>
      </c>
      <c r="X15" s="40" t="s">
        <v>96</v>
      </c>
      <c r="Y15" s="40" t="s">
        <v>97</v>
      </c>
    </row>
    <row r="16" spans="1:25" s="143" customFormat="1" ht="27" customHeight="1">
      <c r="A16" s="36">
        <v>12</v>
      </c>
      <c r="B16" s="144" t="s">
        <v>142</v>
      </c>
      <c r="C16" s="35"/>
      <c r="D16" s="36" t="s">
        <v>96</v>
      </c>
      <c r="E16" s="40" t="s">
        <v>97</v>
      </c>
      <c r="F16" s="85" t="s">
        <v>157</v>
      </c>
      <c r="G16" s="235"/>
      <c r="H16" s="36">
        <v>0.6</v>
      </c>
      <c r="I16" s="236">
        <v>375000</v>
      </c>
      <c r="J16" s="36" t="s">
        <v>1153</v>
      </c>
      <c r="K16" s="140" t="s">
        <v>106</v>
      </c>
      <c r="L16" s="36" t="s">
        <v>158</v>
      </c>
      <c r="M16" s="36" t="s">
        <v>159</v>
      </c>
      <c r="N16" s="36" t="s">
        <v>160</v>
      </c>
      <c r="O16" s="36" t="s">
        <v>161</v>
      </c>
      <c r="P16" s="36" t="s">
        <v>412</v>
      </c>
      <c r="Q16" s="36" t="s">
        <v>412</v>
      </c>
      <c r="R16" s="36" t="s">
        <v>412</v>
      </c>
      <c r="S16" s="36" t="s">
        <v>412</v>
      </c>
      <c r="T16" s="36" t="s">
        <v>172</v>
      </c>
      <c r="U16" s="36" t="s">
        <v>412</v>
      </c>
      <c r="V16" s="40">
        <v>306.82</v>
      </c>
      <c r="W16" s="40">
        <v>1</v>
      </c>
      <c r="X16" s="40" t="s">
        <v>97</v>
      </c>
      <c r="Y16" s="40" t="s">
        <v>97</v>
      </c>
    </row>
    <row r="17" spans="1:25" s="143" customFormat="1" ht="36.75" customHeight="1">
      <c r="A17" s="36">
        <v>13</v>
      </c>
      <c r="B17" s="144" t="s">
        <v>142</v>
      </c>
      <c r="C17" s="35"/>
      <c r="D17" s="36" t="s">
        <v>96</v>
      </c>
      <c r="E17" s="40" t="s">
        <v>97</v>
      </c>
      <c r="F17" s="85" t="s">
        <v>162</v>
      </c>
      <c r="G17" s="235"/>
      <c r="H17" s="36">
        <v>0.43</v>
      </c>
      <c r="I17" s="236">
        <v>228000</v>
      </c>
      <c r="J17" s="36" t="s">
        <v>1153</v>
      </c>
      <c r="K17" s="140" t="s">
        <v>106</v>
      </c>
      <c r="L17" s="36" t="s">
        <v>163</v>
      </c>
      <c r="M17" s="36" t="s">
        <v>129</v>
      </c>
      <c r="N17" s="36" t="s">
        <v>164</v>
      </c>
      <c r="O17" s="36" t="s">
        <v>165</v>
      </c>
      <c r="P17" s="36" t="s">
        <v>412</v>
      </c>
      <c r="Q17" s="36" t="s">
        <v>412</v>
      </c>
      <c r="R17" s="36" t="s">
        <v>412</v>
      </c>
      <c r="S17" s="36" t="s">
        <v>412</v>
      </c>
      <c r="T17" s="36" t="s">
        <v>172</v>
      </c>
      <c r="U17" s="36" t="s">
        <v>412</v>
      </c>
      <c r="V17" s="40">
        <v>130</v>
      </c>
      <c r="W17" s="40">
        <v>1</v>
      </c>
      <c r="X17" s="40" t="s">
        <v>97</v>
      </c>
      <c r="Y17" s="40" t="s">
        <v>97</v>
      </c>
    </row>
    <row r="18" spans="1:25" s="143" customFormat="1">
      <c r="A18" s="36">
        <v>14</v>
      </c>
      <c r="B18" s="144" t="s">
        <v>166</v>
      </c>
      <c r="C18" s="35"/>
      <c r="D18" s="36" t="s">
        <v>96</v>
      </c>
      <c r="E18" s="40" t="s">
        <v>97</v>
      </c>
      <c r="F18" s="85" t="s">
        <v>167</v>
      </c>
      <c r="G18" s="235"/>
      <c r="H18" s="36">
        <v>0.33</v>
      </c>
      <c r="I18" s="236">
        <v>51000</v>
      </c>
      <c r="J18" s="36" t="s">
        <v>1153</v>
      </c>
      <c r="K18" s="140" t="s">
        <v>106</v>
      </c>
      <c r="L18" s="36" t="s">
        <v>163</v>
      </c>
      <c r="M18" s="36" t="s">
        <v>107</v>
      </c>
      <c r="N18" s="36" t="s">
        <v>120</v>
      </c>
      <c r="O18" s="36" t="s">
        <v>168</v>
      </c>
      <c r="P18" s="36" t="s">
        <v>412</v>
      </c>
      <c r="Q18" s="36" t="s">
        <v>412</v>
      </c>
      <c r="R18" s="36" t="s">
        <v>172</v>
      </c>
      <c r="S18" s="36" t="s">
        <v>412</v>
      </c>
      <c r="T18" s="36" t="s">
        <v>172</v>
      </c>
      <c r="U18" s="36" t="s">
        <v>172</v>
      </c>
      <c r="V18" s="40">
        <v>40</v>
      </c>
      <c r="W18" s="40">
        <v>1</v>
      </c>
      <c r="X18" s="40" t="s">
        <v>97</v>
      </c>
      <c r="Y18" s="40" t="s">
        <v>97</v>
      </c>
    </row>
    <row r="19" spans="1:25" s="143" customFormat="1">
      <c r="A19" s="36">
        <v>15</v>
      </c>
      <c r="B19" s="144" t="s">
        <v>169</v>
      </c>
      <c r="C19" s="35"/>
      <c r="D19" s="36" t="s">
        <v>96</v>
      </c>
      <c r="E19" s="40" t="s">
        <v>97</v>
      </c>
      <c r="F19" s="85" t="s">
        <v>170</v>
      </c>
      <c r="G19" s="235">
        <v>3441</v>
      </c>
      <c r="H19" s="36"/>
      <c r="I19" s="236"/>
      <c r="J19" s="36" t="s">
        <v>171</v>
      </c>
      <c r="K19" s="140" t="s">
        <v>172</v>
      </c>
      <c r="L19" s="36" t="s">
        <v>123</v>
      </c>
      <c r="M19" s="36" t="s">
        <v>107</v>
      </c>
      <c r="N19" s="36" t="s">
        <v>173</v>
      </c>
      <c r="O19" s="36" t="s">
        <v>174</v>
      </c>
      <c r="P19" s="36" t="s">
        <v>412</v>
      </c>
      <c r="Q19" s="36" t="s">
        <v>412</v>
      </c>
      <c r="R19" s="36" t="s">
        <v>172</v>
      </c>
      <c r="S19" s="36" t="s">
        <v>172</v>
      </c>
      <c r="T19" s="36" t="s">
        <v>172</v>
      </c>
      <c r="U19" s="36" t="s">
        <v>172</v>
      </c>
      <c r="V19" s="40">
        <v>15</v>
      </c>
      <c r="W19" s="40">
        <v>1</v>
      </c>
      <c r="X19" s="40" t="s">
        <v>97</v>
      </c>
      <c r="Y19" s="40" t="s">
        <v>97</v>
      </c>
    </row>
    <row r="20" spans="1:25" s="143" customFormat="1">
      <c r="A20" s="36">
        <v>16</v>
      </c>
      <c r="B20" s="144" t="s">
        <v>175</v>
      </c>
      <c r="C20" s="35"/>
      <c r="D20" s="36" t="s">
        <v>96</v>
      </c>
      <c r="E20" s="40" t="s">
        <v>97</v>
      </c>
      <c r="F20" s="85" t="s">
        <v>176</v>
      </c>
      <c r="G20" s="235">
        <v>4012.5</v>
      </c>
      <c r="H20" s="36"/>
      <c r="I20" s="236"/>
      <c r="J20" s="36" t="s">
        <v>171</v>
      </c>
      <c r="K20" s="140" t="s">
        <v>172</v>
      </c>
      <c r="L20" s="36" t="s">
        <v>128</v>
      </c>
      <c r="M20" s="36" t="s">
        <v>107</v>
      </c>
      <c r="N20" s="36" t="s">
        <v>120</v>
      </c>
      <c r="O20" s="36" t="s">
        <v>174</v>
      </c>
      <c r="P20" s="36" t="s">
        <v>412</v>
      </c>
      <c r="Q20" s="36" t="s">
        <v>412</v>
      </c>
      <c r="R20" s="36" t="s">
        <v>172</v>
      </c>
      <c r="S20" s="36" t="s">
        <v>172</v>
      </c>
      <c r="T20" s="36" t="s">
        <v>172</v>
      </c>
      <c r="U20" s="36" t="s">
        <v>172</v>
      </c>
      <c r="V20" s="40">
        <v>18</v>
      </c>
      <c r="W20" s="40">
        <v>1</v>
      </c>
      <c r="X20" s="40" t="s">
        <v>97</v>
      </c>
      <c r="Y20" s="40" t="s">
        <v>97</v>
      </c>
    </row>
    <row r="21" spans="1:25" s="143" customFormat="1">
      <c r="A21" s="36">
        <v>17</v>
      </c>
      <c r="B21" s="144" t="s">
        <v>177</v>
      </c>
      <c r="C21" s="35"/>
      <c r="D21" s="36" t="s">
        <v>96</v>
      </c>
      <c r="E21" s="40" t="s">
        <v>97</v>
      </c>
      <c r="F21" s="85" t="s">
        <v>178</v>
      </c>
      <c r="G21" s="235">
        <v>5307</v>
      </c>
      <c r="H21" s="36"/>
      <c r="I21" s="236"/>
      <c r="J21" s="36" t="s">
        <v>171</v>
      </c>
      <c r="K21" s="140" t="s">
        <v>172</v>
      </c>
      <c r="L21" s="36" t="s">
        <v>133</v>
      </c>
      <c r="M21" s="36" t="s">
        <v>107</v>
      </c>
      <c r="N21" s="36" t="s">
        <v>179</v>
      </c>
      <c r="O21" s="36" t="s">
        <v>180</v>
      </c>
      <c r="P21" s="36" t="s">
        <v>414</v>
      </c>
      <c r="Q21" s="36" t="s">
        <v>414</v>
      </c>
      <c r="R21" s="36" t="s">
        <v>172</v>
      </c>
      <c r="S21" s="36" t="s">
        <v>414</v>
      </c>
      <c r="T21" s="36" t="s">
        <v>172</v>
      </c>
      <c r="U21" s="36" t="s">
        <v>172</v>
      </c>
      <c r="V21" s="40">
        <v>152.56</v>
      </c>
      <c r="W21" s="40">
        <v>1</v>
      </c>
      <c r="X21" s="40" t="s">
        <v>97</v>
      </c>
      <c r="Y21" s="40" t="s">
        <v>97</v>
      </c>
    </row>
    <row r="22" spans="1:25" s="143" customFormat="1" ht="25.5">
      <c r="A22" s="36">
        <v>18</v>
      </c>
      <c r="B22" s="144" t="s">
        <v>181</v>
      </c>
      <c r="C22" s="35"/>
      <c r="D22" s="36" t="s">
        <v>96</v>
      </c>
      <c r="E22" s="40" t="s">
        <v>97</v>
      </c>
      <c r="F22" s="85" t="s">
        <v>147</v>
      </c>
      <c r="G22" s="235">
        <v>50000</v>
      </c>
      <c r="H22" s="36"/>
      <c r="I22" s="236"/>
      <c r="J22" s="36" t="s">
        <v>171</v>
      </c>
      <c r="K22" s="140" t="s">
        <v>172</v>
      </c>
      <c r="L22" s="36" t="s">
        <v>182</v>
      </c>
      <c r="M22" s="36" t="s">
        <v>183</v>
      </c>
      <c r="N22" s="36" t="s">
        <v>184</v>
      </c>
      <c r="O22" s="36" t="s">
        <v>185</v>
      </c>
      <c r="P22" s="36" t="s">
        <v>412</v>
      </c>
      <c r="Q22" s="36" t="s">
        <v>412</v>
      </c>
      <c r="R22" s="36" t="s">
        <v>172</v>
      </c>
      <c r="S22" s="36" t="s">
        <v>412</v>
      </c>
      <c r="T22" s="36" t="s">
        <v>172</v>
      </c>
      <c r="U22" s="36" t="s">
        <v>172</v>
      </c>
      <c r="V22" s="40">
        <v>40</v>
      </c>
      <c r="W22" s="40">
        <v>1</v>
      </c>
      <c r="X22" s="40" t="s">
        <v>97</v>
      </c>
      <c r="Y22" s="40" t="s">
        <v>97</v>
      </c>
    </row>
    <row r="23" spans="1:25" s="143" customFormat="1" ht="41.25" customHeight="1">
      <c r="A23" s="36">
        <v>19</v>
      </c>
      <c r="B23" s="144" t="s">
        <v>142</v>
      </c>
      <c r="C23" s="35"/>
      <c r="D23" s="36" t="s">
        <v>96</v>
      </c>
      <c r="E23" s="40" t="s">
        <v>97</v>
      </c>
      <c r="F23" s="85" t="s">
        <v>186</v>
      </c>
      <c r="G23" s="235"/>
      <c r="H23" s="36">
        <v>0.08</v>
      </c>
      <c r="I23" s="236">
        <v>414000</v>
      </c>
      <c r="J23" s="36" t="s">
        <v>1153</v>
      </c>
      <c r="K23" s="140" t="s">
        <v>106</v>
      </c>
      <c r="L23" s="36" t="s">
        <v>123</v>
      </c>
      <c r="M23" s="36" t="s">
        <v>124</v>
      </c>
      <c r="N23" s="36" t="s">
        <v>125</v>
      </c>
      <c r="O23" s="36" t="s">
        <v>187</v>
      </c>
      <c r="P23" s="36" t="s">
        <v>414</v>
      </c>
      <c r="Q23" s="36" t="s">
        <v>412</v>
      </c>
      <c r="R23" s="36" t="s">
        <v>412</v>
      </c>
      <c r="S23" s="36" t="s">
        <v>411</v>
      </c>
      <c r="T23" s="36" t="s">
        <v>172</v>
      </c>
      <c r="U23" s="36" t="s">
        <v>412</v>
      </c>
      <c r="V23" s="40">
        <v>145.9</v>
      </c>
      <c r="W23" s="40">
        <v>1</v>
      </c>
      <c r="X23" s="40" t="s">
        <v>97</v>
      </c>
      <c r="Y23" s="40" t="s">
        <v>97</v>
      </c>
    </row>
    <row r="24" spans="1:25" s="143" customFormat="1" ht="25.5">
      <c r="A24" s="36">
        <v>20</v>
      </c>
      <c r="B24" s="144" t="s">
        <v>116</v>
      </c>
      <c r="C24" s="35"/>
      <c r="D24" s="36" t="s">
        <v>96</v>
      </c>
      <c r="E24" s="40" t="s">
        <v>97</v>
      </c>
      <c r="F24" s="85" t="s">
        <v>188</v>
      </c>
      <c r="G24" s="235">
        <v>35053.54</v>
      </c>
      <c r="H24" s="36"/>
      <c r="I24" s="236"/>
      <c r="J24" s="36" t="s">
        <v>99</v>
      </c>
      <c r="K24" s="140" t="s">
        <v>106</v>
      </c>
      <c r="L24" s="237" t="s">
        <v>189</v>
      </c>
      <c r="M24" s="36" t="s">
        <v>107</v>
      </c>
      <c r="N24" s="36" t="s">
        <v>114</v>
      </c>
      <c r="O24" s="36" t="s">
        <v>190</v>
      </c>
      <c r="P24" s="36" t="s">
        <v>411</v>
      </c>
      <c r="Q24" s="36" t="s">
        <v>411</v>
      </c>
      <c r="R24" s="36" t="s">
        <v>411</v>
      </c>
      <c r="S24" s="36" t="s">
        <v>411</v>
      </c>
      <c r="T24" s="36" t="s">
        <v>416</v>
      </c>
      <c r="U24" s="36" t="s">
        <v>411</v>
      </c>
      <c r="V24" s="40">
        <v>92.72</v>
      </c>
      <c r="W24" s="40">
        <v>2</v>
      </c>
      <c r="X24" s="40" t="s">
        <v>96</v>
      </c>
      <c r="Y24" s="40" t="s">
        <v>97</v>
      </c>
    </row>
    <row r="25" spans="1:25" s="143" customFormat="1" ht="48" customHeight="1">
      <c r="A25" s="36">
        <v>21</v>
      </c>
      <c r="B25" s="144" t="s">
        <v>142</v>
      </c>
      <c r="C25" s="35"/>
      <c r="D25" s="36" t="s">
        <v>96</v>
      </c>
      <c r="E25" s="40" t="s">
        <v>97</v>
      </c>
      <c r="F25" s="85" t="s">
        <v>191</v>
      </c>
      <c r="G25" s="235">
        <v>136526.85999999999</v>
      </c>
      <c r="H25" s="36"/>
      <c r="I25" s="236"/>
      <c r="J25" s="36" t="s">
        <v>99</v>
      </c>
      <c r="K25" s="140" t="s">
        <v>106</v>
      </c>
      <c r="L25" s="36" t="s">
        <v>192</v>
      </c>
      <c r="M25" s="36" t="s">
        <v>193</v>
      </c>
      <c r="N25" s="36" t="s">
        <v>164</v>
      </c>
      <c r="O25" s="36" t="s">
        <v>194</v>
      </c>
      <c r="P25" s="36" t="s">
        <v>412</v>
      </c>
      <c r="Q25" s="36" t="s">
        <v>412</v>
      </c>
      <c r="R25" s="36" t="s">
        <v>412</v>
      </c>
      <c r="S25" s="36" t="s">
        <v>412</v>
      </c>
      <c r="T25" s="36" t="s">
        <v>172</v>
      </c>
      <c r="U25" s="36" t="s">
        <v>412</v>
      </c>
      <c r="V25" s="40">
        <v>207.56</v>
      </c>
      <c r="W25" s="40">
        <v>1</v>
      </c>
      <c r="X25" s="40" t="s">
        <v>97</v>
      </c>
      <c r="Y25" s="40" t="s">
        <v>97</v>
      </c>
    </row>
    <row r="26" spans="1:25" s="143" customFormat="1" ht="25.5">
      <c r="A26" s="36">
        <v>22</v>
      </c>
      <c r="B26" s="144" t="s">
        <v>195</v>
      </c>
      <c r="C26" s="35"/>
      <c r="D26" s="36" t="s">
        <v>96</v>
      </c>
      <c r="E26" s="40" t="s">
        <v>97</v>
      </c>
      <c r="F26" s="85" t="s">
        <v>186</v>
      </c>
      <c r="G26" s="235">
        <v>31000</v>
      </c>
      <c r="H26" s="36"/>
      <c r="I26" s="236"/>
      <c r="J26" s="36" t="s">
        <v>99</v>
      </c>
      <c r="K26" s="140" t="s">
        <v>106</v>
      </c>
      <c r="L26" s="36" t="s">
        <v>196</v>
      </c>
      <c r="M26" s="36" t="s">
        <v>154</v>
      </c>
      <c r="N26" s="36" t="s">
        <v>197</v>
      </c>
      <c r="O26" s="36" t="s">
        <v>198</v>
      </c>
      <c r="P26" s="36" t="s">
        <v>412</v>
      </c>
      <c r="Q26" s="36" t="s">
        <v>412</v>
      </c>
      <c r="R26" s="36" t="s">
        <v>412</v>
      </c>
      <c r="S26" s="36" t="s">
        <v>412</v>
      </c>
      <c r="T26" s="36" t="s">
        <v>172</v>
      </c>
      <c r="U26" s="36" t="s">
        <v>172</v>
      </c>
      <c r="V26" s="40">
        <v>20</v>
      </c>
      <c r="W26" s="40">
        <v>1</v>
      </c>
      <c r="X26" s="40" t="s">
        <v>97</v>
      </c>
      <c r="Y26" s="40" t="s">
        <v>97</v>
      </c>
    </row>
    <row r="27" spans="1:25" s="143" customFormat="1" ht="35.25" customHeight="1">
      <c r="A27" s="36">
        <v>23</v>
      </c>
      <c r="B27" s="238" t="s">
        <v>199</v>
      </c>
      <c r="C27" s="35"/>
      <c r="D27" s="36" t="s">
        <v>96</v>
      </c>
      <c r="E27" s="40" t="s">
        <v>97</v>
      </c>
      <c r="F27" s="37" t="s">
        <v>200</v>
      </c>
      <c r="G27" s="239">
        <v>189000</v>
      </c>
      <c r="H27" s="36"/>
      <c r="I27" s="236"/>
      <c r="J27" s="36" t="s">
        <v>99</v>
      </c>
      <c r="K27" s="140" t="s">
        <v>106</v>
      </c>
      <c r="L27" s="237" t="s">
        <v>201</v>
      </c>
      <c r="M27" s="36" t="s">
        <v>129</v>
      </c>
      <c r="N27" s="36" t="s">
        <v>173</v>
      </c>
      <c r="O27" s="36" t="s">
        <v>202</v>
      </c>
      <c r="P27" s="36" t="s">
        <v>412</v>
      </c>
      <c r="Q27" s="36" t="s">
        <v>412</v>
      </c>
      <c r="R27" s="36" t="s">
        <v>412</v>
      </c>
      <c r="S27" s="36" t="s">
        <v>412</v>
      </c>
      <c r="T27" s="36" t="s">
        <v>172</v>
      </c>
      <c r="U27" s="36" t="s">
        <v>412</v>
      </c>
      <c r="V27" s="40">
        <v>61.35</v>
      </c>
      <c r="W27" s="40">
        <v>1</v>
      </c>
      <c r="X27" s="40" t="s">
        <v>97</v>
      </c>
      <c r="Y27" s="40" t="s">
        <v>97</v>
      </c>
    </row>
    <row r="28" spans="1:25" s="143" customFormat="1" ht="45.75" customHeight="1">
      <c r="A28" s="36">
        <v>24</v>
      </c>
      <c r="B28" s="216" t="s">
        <v>203</v>
      </c>
      <c r="C28" s="36"/>
      <c r="D28" s="36" t="s">
        <v>96</v>
      </c>
      <c r="E28" s="40" t="s">
        <v>97</v>
      </c>
      <c r="F28" s="37" t="s">
        <v>204</v>
      </c>
      <c r="G28" s="240"/>
      <c r="H28" s="36">
        <v>0.28000000000000003</v>
      </c>
      <c r="I28" s="236">
        <v>652000</v>
      </c>
      <c r="J28" s="36" t="s">
        <v>1153</v>
      </c>
      <c r="K28" s="140" t="s">
        <v>106</v>
      </c>
      <c r="L28" s="37" t="s">
        <v>205</v>
      </c>
      <c r="M28" s="36" t="s">
        <v>206</v>
      </c>
      <c r="N28" s="36" t="s">
        <v>207</v>
      </c>
      <c r="O28" s="36" t="s">
        <v>208</v>
      </c>
      <c r="P28" s="36" t="s">
        <v>415</v>
      </c>
      <c r="Q28" s="36" t="s">
        <v>412</v>
      </c>
      <c r="R28" s="36" t="s">
        <v>412</v>
      </c>
      <c r="S28" s="36" t="s">
        <v>412</v>
      </c>
      <c r="T28" s="36" t="s">
        <v>172</v>
      </c>
      <c r="U28" s="36" t="s">
        <v>412</v>
      </c>
      <c r="V28" s="40">
        <v>294.26</v>
      </c>
      <c r="W28" s="40">
        <v>1</v>
      </c>
      <c r="X28" s="40" t="s">
        <v>97</v>
      </c>
      <c r="Y28" s="40" t="s">
        <v>97</v>
      </c>
    </row>
    <row r="29" spans="1:25" s="143" customFormat="1" ht="43.5" customHeight="1">
      <c r="A29" s="36">
        <v>25</v>
      </c>
      <c r="B29" s="238" t="s">
        <v>209</v>
      </c>
      <c r="C29" s="35"/>
      <c r="D29" s="36" t="s">
        <v>96</v>
      </c>
      <c r="E29" s="40" t="s">
        <v>97</v>
      </c>
      <c r="F29" s="37">
        <v>2010</v>
      </c>
      <c r="G29" s="235">
        <v>357214.69</v>
      </c>
      <c r="H29" s="36"/>
      <c r="I29" s="236"/>
      <c r="J29" s="36" t="s">
        <v>99</v>
      </c>
      <c r="K29" s="140" t="s">
        <v>106</v>
      </c>
      <c r="L29" s="237" t="s">
        <v>128</v>
      </c>
      <c r="M29" s="36" t="s">
        <v>210</v>
      </c>
      <c r="N29" s="36" t="s">
        <v>211</v>
      </c>
      <c r="O29" s="36" t="s">
        <v>212</v>
      </c>
      <c r="P29" s="36" t="s">
        <v>412</v>
      </c>
      <c r="Q29" s="36" t="s">
        <v>412</v>
      </c>
      <c r="R29" s="36" t="s">
        <v>412</v>
      </c>
      <c r="S29" s="36" t="s">
        <v>412</v>
      </c>
      <c r="T29" s="36" t="s">
        <v>172</v>
      </c>
      <c r="U29" s="36" t="s">
        <v>412</v>
      </c>
      <c r="V29" s="40">
        <v>151.4</v>
      </c>
      <c r="W29" s="40">
        <v>2</v>
      </c>
      <c r="X29" s="40" t="s">
        <v>97</v>
      </c>
      <c r="Y29" s="40" t="s">
        <v>97</v>
      </c>
    </row>
    <row r="30" spans="1:25" s="143" customFormat="1" ht="39.75" customHeight="1">
      <c r="A30" s="36">
        <v>26</v>
      </c>
      <c r="B30" s="238" t="s">
        <v>199</v>
      </c>
      <c r="C30" s="35"/>
      <c r="D30" s="36" t="s">
        <v>96</v>
      </c>
      <c r="E30" s="40" t="s">
        <v>97</v>
      </c>
      <c r="F30" s="37">
        <v>2010</v>
      </c>
      <c r="G30" s="235">
        <v>184281.84</v>
      </c>
      <c r="H30" s="36"/>
      <c r="I30" s="236"/>
      <c r="J30" s="36" t="s">
        <v>99</v>
      </c>
      <c r="K30" s="140" t="s">
        <v>106</v>
      </c>
      <c r="L30" s="237" t="s">
        <v>213</v>
      </c>
      <c r="M30" s="36" t="s">
        <v>214</v>
      </c>
      <c r="N30" s="36" t="s">
        <v>215</v>
      </c>
      <c r="O30" s="36" t="s">
        <v>216</v>
      </c>
      <c r="P30" s="36" t="s">
        <v>412</v>
      </c>
      <c r="Q30" s="36" t="s">
        <v>412</v>
      </c>
      <c r="R30" s="36" t="s">
        <v>412</v>
      </c>
      <c r="S30" s="36" t="s">
        <v>412</v>
      </c>
      <c r="T30" s="36" t="s">
        <v>172</v>
      </c>
      <c r="U30" s="36" t="s">
        <v>412</v>
      </c>
      <c r="V30" s="40">
        <v>203.01</v>
      </c>
      <c r="W30" s="40">
        <v>2</v>
      </c>
      <c r="X30" s="40" t="s">
        <v>96</v>
      </c>
      <c r="Y30" s="40" t="s">
        <v>97</v>
      </c>
    </row>
    <row r="31" spans="1:25" s="143" customFormat="1" ht="39" customHeight="1">
      <c r="A31" s="36">
        <v>27</v>
      </c>
      <c r="B31" s="238" t="s">
        <v>199</v>
      </c>
      <c r="C31" s="35"/>
      <c r="D31" s="36" t="s">
        <v>96</v>
      </c>
      <c r="E31" s="40" t="s">
        <v>97</v>
      </c>
      <c r="F31" s="37">
        <v>2010</v>
      </c>
      <c r="G31" s="235">
        <v>78900.5</v>
      </c>
      <c r="H31" s="36"/>
      <c r="I31" s="236"/>
      <c r="J31" s="36" t="s">
        <v>99</v>
      </c>
      <c r="K31" s="140" t="s">
        <v>106</v>
      </c>
      <c r="L31" s="237" t="s">
        <v>217</v>
      </c>
      <c r="M31" s="36" t="s">
        <v>218</v>
      </c>
      <c r="N31" s="36" t="s">
        <v>219</v>
      </c>
      <c r="O31" s="36" t="s">
        <v>220</v>
      </c>
      <c r="P31" s="36" t="s">
        <v>412</v>
      </c>
      <c r="Q31" s="36" t="s">
        <v>412</v>
      </c>
      <c r="R31" s="36" t="s">
        <v>412</v>
      </c>
      <c r="S31" s="36" t="s">
        <v>412</v>
      </c>
      <c r="T31" s="36" t="s">
        <v>172</v>
      </c>
      <c r="U31" s="36" t="s">
        <v>412</v>
      </c>
      <c r="V31" s="40">
        <v>100.5</v>
      </c>
      <c r="W31" s="40">
        <v>1</v>
      </c>
      <c r="X31" s="40" t="s">
        <v>97</v>
      </c>
      <c r="Y31" s="40" t="s">
        <v>97</v>
      </c>
    </row>
    <row r="32" spans="1:25" s="143" customFormat="1" ht="39" customHeight="1">
      <c r="A32" s="36">
        <v>28</v>
      </c>
      <c r="B32" s="238" t="s">
        <v>199</v>
      </c>
      <c r="C32" s="35"/>
      <c r="D32" s="36" t="s">
        <v>96</v>
      </c>
      <c r="E32" s="40" t="s">
        <v>97</v>
      </c>
      <c r="F32" s="37">
        <v>2010</v>
      </c>
      <c r="G32" s="235">
        <v>51731.81</v>
      </c>
      <c r="H32" s="36"/>
      <c r="I32" s="236"/>
      <c r="J32" s="36" t="s">
        <v>99</v>
      </c>
      <c r="K32" s="140" t="s">
        <v>106</v>
      </c>
      <c r="L32" s="237" t="s">
        <v>221</v>
      </c>
      <c r="M32" s="36" t="s">
        <v>214</v>
      </c>
      <c r="N32" s="36" t="s">
        <v>222</v>
      </c>
      <c r="O32" s="36" t="s">
        <v>223</v>
      </c>
      <c r="P32" s="36" t="s">
        <v>412</v>
      </c>
      <c r="Q32" s="36" t="s">
        <v>412</v>
      </c>
      <c r="R32" s="36" t="s">
        <v>412</v>
      </c>
      <c r="S32" s="36" t="s">
        <v>412</v>
      </c>
      <c r="T32" s="36" t="s">
        <v>172</v>
      </c>
      <c r="U32" s="36" t="s">
        <v>412</v>
      </c>
      <c r="V32" s="40">
        <v>139.25</v>
      </c>
      <c r="W32" s="40">
        <v>1</v>
      </c>
      <c r="X32" s="40" t="s">
        <v>97</v>
      </c>
      <c r="Y32" s="40" t="s">
        <v>97</v>
      </c>
    </row>
    <row r="33" spans="1:25" s="143" customFormat="1" ht="29.25" customHeight="1">
      <c r="A33" s="36">
        <v>29</v>
      </c>
      <c r="B33" s="238" t="s">
        <v>199</v>
      </c>
      <c r="C33" s="35"/>
      <c r="D33" s="36" t="s">
        <v>96</v>
      </c>
      <c r="E33" s="40" t="s">
        <v>97</v>
      </c>
      <c r="F33" s="37">
        <v>2010</v>
      </c>
      <c r="G33" s="235">
        <v>445000</v>
      </c>
      <c r="H33" s="36"/>
      <c r="I33" s="236"/>
      <c r="J33" s="36" t="s">
        <v>99</v>
      </c>
      <c r="K33" s="140" t="s">
        <v>106</v>
      </c>
      <c r="L33" s="237" t="s">
        <v>189</v>
      </c>
      <c r="M33" s="36" t="s">
        <v>224</v>
      </c>
      <c r="N33" s="36" t="s">
        <v>120</v>
      </c>
      <c r="O33" s="36" t="s">
        <v>168</v>
      </c>
      <c r="P33" s="36" t="s">
        <v>414</v>
      </c>
      <c r="Q33" s="36" t="s">
        <v>412</v>
      </c>
      <c r="R33" s="36" t="s">
        <v>412</v>
      </c>
      <c r="S33" s="36" t="s">
        <v>412</v>
      </c>
      <c r="T33" s="36" t="s">
        <v>172</v>
      </c>
      <c r="U33" s="36" t="s">
        <v>412</v>
      </c>
      <c r="V33" s="40">
        <v>144.41999999999999</v>
      </c>
      <c r="W33" s="40">
        <v>2</v>
      </c>
      <c r="X33" s="40" t="s">
        <v>96</v>
      </c>
      <c r="Y33" s="40" t="s">
        <v>97</v>
      </c>
    </row>
    <row r="34" spans="1:25" s="143" customFormat="1" ht="42.75" customHeight="1">
      <c r="A34" s="36">
        <v>30</v>
      </c>
      <c r="B34" s="44" t="s">
        <v>203</v>
      </c>
      <c r="C34" s="35"/>
      <c r="D34" s="36" t="s">
        <v>96</v>
      </c>
      <c r="E34" s="40" t="s">
        <v>97</v>
      </c>
      <c r="F34" s="37">
        <v>2010</v>
      </c>
      <c r="G34" s="235">
        <f>46305.01+11126.45</f>
        <v>57431.460000000006</v>
      </c>
      <c r="H34" s="36"/>
      <c r="I34" s="236"/>
      <c r="J34" s="36" t="s">
        <v>99</v>
      </c>
      <c r="K34" s="140" t="s">
        <v>106</v>
      </c>
      <c r="L34" s="37" t="s">
        <v>225</v>
      </c>
      <c r="M34" s="36" t="s">
        <v>149</v>
      </c>
      <c r="N34" s="36" t="s">
        <v>226</v>
      </c>
      <c r="O34" s="36" t="s">
        <v>227</v>
      </c>
      <c r="P34" s="36" t="s">
        <v>412</v>
      </c>
      <c r="Q34" s="36" t="s">
        <v>412</v>
      </c>
      <c r="R34" s="36" t="s">
        <v>417</v>
      </c>
      <c r="S34" s="36" t="s">
        <v>412</v>
      </c>
      <c r="T34" s="36" t="s">
        <v>418</v>
      </c>
      <c r="U34" s="36" t="s">
        <v>412</v>
      </c>
      <c r="V34" s="40">
        <v>185.68</v>
      </c>
      <c r="W34" s="40">
        <v>1</v>
      </c>
      <c r="X34" s="40" t="s">
        <v>97</v>
      </c>
      <c r="Y34" s="40" t="s">
        <v>97</v>
      </c>
    </row>
    <row r="35" spans="1:25" s="143" customFormat="1" ht="22.5" customHeight="1">
      <c r="A35" s="36">
        <v>31</v>
      </c>
      <c r="B35" s="238" t="s">
        <v>199</v>
      </c>
      <c r="C35" s="35"/>
      <c r="D35" s="36" t="s">
        <v>96</v>
      </c>
      <c r="E35" s="40" t="s">
        <v>97</v>
      </c>
      <c r="F35" s="37">
        <v>2010</v>
      </c>
      <c r="G35" s="235">
        <v>1288000</v>
      </c>
      <c r="H35" s="36"/>
      <c r="I35" s="236"/>
      <c r="J35" s="36" t="s">
        <v>99</v>
      </c>
      <c r="K35" s="140" t="s">
        <v>106</v>
      </c>
      <c r="L35" s="237" t="s">
        <v>139</v>
      </c>
      <c r="M35" s="36" t="s">
        <v>140</v>
      </c>
      <c r="N35" s="36" t="s">
        <v>197</v>
      </c>
      <c r="O35" s="36" t="s">
        <v>228</v>
      </c>
      <c r="P35" s="36" t="s">
        <v>415</v>
      </c>
      <c r="Q35" s="36" t="s">
        <v>412</v>
      </c>
      <c r="R35" s="36" t="s">
        <v>412</v>
      </c>
      <c r="S35" s="36" t="s">
        <v>411</v>
      </c>
      <c r="T35" s="36" t="s">
        <v>172</v>
      </c>
      <c r="U35" s="36" t="s">
        <v>412</v>
      </c>
      <c r="V35" s="40">
        <v>418.13</v>
      </c>
      <c r="W35" s="40">
        <v>3</v>
      </c>
      <c r="X35" s="40" t="s">
        <v>96</v>
      </c>
      <c r="Y35" s="40" t="s">
        <v>97</v>
      </c>
    </row>
    <row r="36" spans="1:25" s="143" customFormat="1" ht="22.5" customHeight="1">
      <c r="A36" s="36">
        <v>32</v>
      </c>
      <c r="B36" s="238" t="s">
        <v>199</v>
      </c>
      <c r="C36" s="35"/>
      <c r="D36" s="36" t="s">
        <v>96</v>
      </c>
      <c r="E36" s="40" t="s">
        <v>97</v>
      </c>
      <c r="F36" s="37">
        <v>2010</v>
      </c>
      <c r="G36" s="235">
        <v>861000</v>
      </c>
      <c r="H36" s="36"/>
      <c r="I36" s="236"/>
      <c r="J36" s="36" t="s">
        <v>99</v>
      </c>
      <c r="K36" s="140" t="s">
        <v>106</v>
      </c>
      <c r="L36" s="237" t="s">
        <v>118</v>
      </c>
      <c r="M36" s="36" t="s">
        <v>119</v>
      </c>
      <c r="N36" s="36"/>
      <c r="O36" s="36" t="s">
        <v>121</v>
      </c>
      <c r="P36" s="36" t="s">
        <v>414</v>
      </c>
      <c r="Q36" s="36" t="s">
        <v>412</v>
      </c>
      <c r="R36" s="36" t="s">
        <v>412</v>
      </c>
      <c r="S36" s="36" t="s">
        <v>411</v>
      </c>
      <c r="T36" s="36" t="s">
        <v>172</v>
      </c>
      <c r="U36" s="36" t="s">
        <v>412</v>
      </c>
      <c r="V36" s="40">
        <v>279.60000000000002</v>
      </c>
      <c r="W36" s="40">
        <v>2</v>
      </c>
      <c r="X36" s="40" t="s">
        <v>96</v>
      </c>
      <c r="Y36" s="40" t="s">
        <v>97</v>
      </c>
    </row>
    <row r="37" spans="1:25" s="143" customFormat="1" ht="25.5">
      <c r="A37" s="36">
        <v>33</v>
      </c>
      <c r="B37" s="44" t="s">
        <v>229</v>
      </c>
      <c r="C37" s="35"/>
      <c r="D37" s="36" t="s">
        <v>96</v>
      </c>
      <c r="E37" s="40" t="s">
        <v>97</v>
      </c>
      <c r="F37" s="37">
        <v>1986</v>
      </c>
      <c r="G37" s="235">
        <v>241463</v>
      </c>
      <c r="H37" s="36"/>
      <c r="I37" s="236"/>
      <c r="J37" s="36" t="s">
        <v>171</v>
      </c>
      <c r="K37" s="140" t="s">
        <v>106</v>
      </c>
      <c r="L37" s="37" t="s">
        <v>230</v>
      </c>
      <c r="M37" s="36" t="s">
        <v>231</v>
      </c>
      <c r="N37" s="36" t="s">
        <v>130</v>
      </c>
      <c r="O37" s="36" t="s">
        <v>232</v>
      </c>
      <c r="P37" s="36" t="s">
        <v>412</v>
      </c>
      <c r="Q37" s="36" t="s">
        <v>412</v>
      </c>
      <c r="R37" s="36" t="s">
        <v>412</v>
      </c>
      <c r="S37" s="36" t="s">
        <v>412</v>
      </c>
      <c r="T37" s="36" t="s">
        <v>172</v>
      </c>
      <c r="U37" s="36" t="s">
        <v>412</v>
      </c>
      <c r="V37" s="40">
        <v>514.02</v>
      </c>
      <c r="W37" s="40">
        <v>1</v>
      </c>
      <c r="X37" s="40" t="s">
        <v>97</v>
      </c>
      <c r="Y37" s="40" t="s">
        <v>97</v>
      </c>
    </row>
    <row r="38" spans="1:25" s="143" customFormat="1">
      <c r="A38" s="36">
        <v>34</v>
      </c>
      <c r="B38" s="238" t="s">
        <v>233</v>
      </c>
      <c r="C38" s="35"/>
      <c r="D38" s="36" t="s">
        <v>96</v>
      </c>
      <c r="E38" s="40" t="s">
        <v>97</v>
      </c>
      <c r="F38" s="37">
        <v>1973</v>
      </c>
      <c r="G38" s="241">
        <v>86000</v>
      </c>
      <c r="H38" s="36"/>
      <c r="I38" s="236"/>
      <c r="J38" s="36" t="s">
        <v>99</v>
      </c>
      <c r="K38" s="140" t="s">
        <v>106</v>
      </c>
      <c r="L38" s="237" t="str">
        <f>L37</f>
        <v>Więcbork - Lasek Miejski</v>
      </c>
      <c r="M38" s="36" t="s">
        <v>234</v>
      </c>
      <c r="N38" s="36" t="s">
        <v>130</v>
      </c>
      <c r="O38" s="36" t="s">
        <v>235</v>
      </c>
      <c r="P38" s="36" t="s">
        <v>412</v>
      </c>
      <c r="Q38" s="36" t="s">
        <v>412</v>
      </c>
      <c r="R38" s="36" t="s">
        <v>412</v>
      </c>
      <c r="S38" s="36" t="s">
        <v>412</v>
      </c>
      <c r="T38" s="36" t="s">
        <v>172</v>
      </c>
      <c r="U38" s="36" t="s">
        <v>412</v>
      </c>
      <c r="V38" s="40">
        <v>28.28</v>
      </c>
      <c r="W38" s="40">
        <v>1</v>
      </c>
      <c r="X38" s="40" t="s">
        <v>97</v>
      </c>
      <c r="Y38" s="40" t="s">
        <v>97</v>
      </c>
    </row>
    <row r="39" spans="1:25" s="143" customFormat="1" ht="38.25">
      <c r="A39" s="36">
        <v>35</v>
      </c>
      <c r="B39" s="44" t="s">
        <v>237</v>
      </c>
      <c r="C39" s="35"/>
      <c r="D39" s="36" t="s">
        <v>96</v>
      </c>
      <c r="E39" s="40" t="s">
        <v>97</v>
      </c>
      <c r="F39" s="37">
        <v>1970</v>
      </c>
      <c r="G39" s="240">
        <f>54555+5098+3712+9334</f>
        <v>72699</v>
      </c>
      <c r="H39" s="36"/>
      <c r="I39" s="236"/>
      <c r="J39" s="36" t="s">
        <v>171</v>
      </c>
      <c r="K39" s="140" t="s">
        <v>106</v>
      </c>
      <c r="L39" s="37" t="e">
        <f>#REF!</f>
        <v>#REF!</v>
      </c>
      <c r="M39" s="36" t="s">
        <v>129</v>
      </c>
      <c r="N39" s="36" t="s">
        <v>114</v>
      </c>
      <c r="O39" s="36" t="s">
        <v>238</v>
      </c>
      <c r="P39" s="36" t="s">
        <v>412</v>
      </c>
      <c r="Q39" s="36" t="s">
        <v>412</v>
      </c>
      <c r="R39" s="36" t="s">
        <v>172</v>
      </c>
      <c r="S39" s="36" t="s">
        <v>412</v>
      </c>
      <c r="T39" s="36" t="s">
        <v>172</v>
      </c>
      <c r="U39" s="36" t="s">
        <v>172</v>
      </c>
      <c r="V39" s="40">
        <v>68.95</v>
      </c>
      <c r="W39" s="40">
        <v>1</v>
      </c>
      <c r="X39" s="40" t="s">
        <v>97</v>
      </c>
      <c r="Y39" s="40" t="s">
        <v>97</v>
      </c>
    </row>
    <row r="40" spans="1:25" s="143" customFormat="1">
      <c r="A40" s="36">
        <v>36</v>
      </c>
      <c r="B40" s="238" t="s">
        <v>239</v>
      </c>
      <c r="C40" s="35"/>
      <c r="D40" s="36" t="s">
        <v>96</v>
      </c>
      <c r="E40" s="40" t="s">
        <v>97</v>
      </c>
      <c r="F40" s="37">
        <v>2009</v>
      </c>
      <c r="G40" s="241">
        <v>97000</v>
      </c>
      <c r="H40" s="36"/>
      <c r="I40" s="236"/>
      <c r="J40" s="36" t="s">
        <v>99</v>
      </c>
      <c r="K40" s="140" t="s">
        <v>106</v>
      </c>
      <c r="L40" s="237" t="s">
        <v>240</v>
      </c>
      <c r="M40" s="36" t="s">
        <v>224</v>
      </c>
      <c r="N40" s="36" t="s">
        <v>114</v>
      </c>
      <c r="O40" s="36" t="s">
        <v>241</v>
      </c>
      <c r="P40" s="36" t="s">
        <v>412</v>
      </c>
      <c r="Q40" s="36" t="s">
        <v>412</v>
      </c>
      <c r="R40" s="36" t="s">
        <v>412</v>
      </c>
      <c r="S40" s="36" t="s">
        <v>412</v>
      </c>
      <c r="T40" s="36" t="s">
        <v>172</v>
      </c>
      <c r="U40" s="36" t="s">
        <v>412</v>
      </c>
      <c r="V40" s="40">
        <v>25</v>
      </c>
      <c r="W40" s="40">
        <v>1</v>
      </c>
      <c r="X40" s="40" t="s">
        <v>97</v>
      </c>
      <c r="Y40" s="40" t="s">
        <v>97</v>
      </c>
    </row>
    <row r="41" spans="1:25" s="143" customFormat="1" ht="25.5">
      <c r="A41" s="36">
        <v>37</v>
      </c>
      <c r="B41" s="144" t="s">
        <v>242</v>
      </c>
      <c r="C41" s="35"/>
      <c r="D41" s="36" t="s">
        <v>96</v>
      </c>
      <c r="E41" s="40" t="s">
        <v>97</v>
      </c>
      <c r="F41" s="85" t="s">
        <v>147</v>
      </c>
      <c r="G41" s="235">
        <v>133425.95000000001</v>
      </c>
      <c r="H41" s="36"/>
      <c r="I41" s="236"/>
      <c r="J41" s="36" t="s">
        <v>171</v>
      </c>
      <c r="K41" s="140"/>
      <c r="L41" s="36" t="s">
        <v>243</v>
      </c>
      <c r="M41" s="36" t="s">
        <v>107</v>
      </c>
      <c r="N41" s="36" t="s">
        <v>184</v>
      </c>
      <c r="O41" s="36" t="s">
        <v>183</v>
      </c>
      <c r="P41" s="36" t="s">
        <v>414</v>
      </c>
      <c r="Q41" s="36" t="s">
        <v>172</v>
      </c>
      <c r="R41" s="36" t="s">
        <v>172</v>
      </c>
      <c r="S41" s="36" t="s">
        <v>419</v>
      </c>
      <c r="T41" s="36" t="s">
        <v>420</v>
      </c>
      <c r="U41" s="36" t="s">
        <v>172</v>
      </c>
      <c r="V41" s="40">
        <v>172.87</v>
      </c>
      <c r="W41" s="40">
        <v>1</v>
      </c>
      <c r="X41" s="40" t="s">
        <v>97</v>
      </c>
      <c r="Y41" s="40" t="s">
        <v>97</v>
      </c>
    </row>
    <row r="42" spans="1:25" s="143" customFormat="1" ht="25.5">
      <c r="A42" s="36">
        <v>38</v>
      </c>
      <c r="B42" s="144" t="s">
        <v>244</v>
      </c>
      <c r="C42" s="35"/>
      <c r="D42" s="36" t="s">
        <v>96</v>
      </c>
      <c r="E42" s="40" t="s">
        <v>97</v>
      </c>
      <c r="F42" s="85" t="s">
        <v>245</v>
      </c>
      <c r="G42" s="235">
        <v>93582</v>
      </c>
      <c r="H42" s="36"/>
      <c r="I42" s="236"/>
      <c r="J42" s="36" t="s">
        <v>171</v>
      </c>
      <c r="K42" s="140" t="s">
        <v>106</v>
      </c>
      <c r="L42" s="36" t="s">
        <v>246</v>
      </c>
      <c r="M42" s="36" t="s">
        <v>224</v>
      </c>
      <c r="N42" s="36" t="s">
        <v>120</v>
      </c>
      <c r="O42" s="36" t="s">
        <v>247</v>
      </c>
      <c r="P42" s="36" t="s">
        <v>414</v>
      </c>
      <c r="Q42" s="36" t="s">
        <v>412</v>
      </c>
      <c r="R42" s="36" t="s">
        <v>412</v>
      </c>
      <c r="S42" s="36" t="s">
        <v>412</v>
      </c>
      <c r="T42" s="36" t="s">
        <v>172</v>
      </c>
      <c r="U42" s="36" t="s">
        <v>412</v>
      </c>
      <c r="V42" s="40">
        <v>25</v>
      </c>
      <c r="W42" s="40">
        <v>2</v>
      </c>
      <c r="X42" s="40" t="s">
        <v>96</v>
      </c>
      <c r="Y42" s="40" t="s">
        <v>97</v>
      </c>
    </row>
    <row r="43" spans="1:25" s="143" customFormat="1" ht="25.5">
      <c r="A43" s="36">
        <v>39</v>
      </c>
      <c r="B43" s="144" t="s">
        <v>248</v>
      </c>
      <c r="C43" s="35"/>
      <c r="D43" s="36" t="s">
        <v>96</v>
      </c>
      <c r="E43" s="40" t="s">
        <v>97</v>
      </c>
      <c r="F43" s="85" t="s">
        <v>249</v>
      </c>
      <c r="G43" s="235"/>
      <c r="H43" s="36">
        <v>7.0000000000000007E-2</v>
      </c>
      <c r="I43" s="236">
        <v>2346000</v>
      </c>
      <c r="J43" s="36"/>
      <c r="K43" s="140" t="s">
        <v>106</v>
      </c>
      <c r="L43" s="36" t="s">
        <v>250</v>
      </c>
      <c r="M43" s="36" t="s">
        <v>251</v>
      </c>
      <c r="N43" s="36" t="s">
        <v>252</v>
      </c>
      <c r="O43" s="36" t="s">
        <v>232</v>
      </c>
      <c r="P43" s="36" t="s">
        <v>412</v>
      </c>
      <c r="Q43" s="36" t="s">
        <v>412</v>
      </c>
      <c r="R43" s="36" t="s">
        <v>412</v>
      </c>
      <c r="S43" s="36" t="s">
        <v>412</v>
      </c>
      <c r="T43" s="36" t="s">
        <v>172</v>
      </c>
      <c r="U43" s="36" t="s">
        <v>412</v>
      </c>
      <c r="V43" s="40">
        <v>780.42</v>
      </c>
      <c r="W43" s="40">
        <v>2</v>
      </c>
      <c r="X43" s="40" t="s">
        <v>97</v>
      </c>
      <c r="Y43" s="40" t="s">
        <v>97</v>
      </c>
    </row>
    <row r="44" spans="1:25" s="143" customFormat="1" ht="25.5">
      <c r="A44" s="36">
        <v>40</v>
      </c>
      <c r="B44" s="242" t="s">
        <v>253</v>
      </c>
      <c r="C44" s="242"/>
      <c r="D44" s="199" t="s">
        <v>96</v>
      </c>
      <c r="E44" s="36" t="s">
        <v>97</v>
      </c>
      <c r="F44" s="243">
        <v>2011</v>
      </c>
      <c r="G44" s="145">
        <v>12300</v>
      </c>
      <c r="H44" s="36"/>
      <c r="I44" s="236"/>
      <c r="J44" s="36" t="s">
        <v>171</v>
      </c>
      <c r="K44" s="244"/>
      <c r="L44" s="199" t="s">
        <v>254</v>
      </c>
      <c r="M44" s="36" t="s">
        <v>255</v>
      </c>
      <c r="N44" s="36" t="s">
        <v>173</v>
      </c>
      <c r="O44" s="36" t="s">
        <v>256</v>
      </c>
      <c r="P44" s="36" t="s">
        <v>412</v>
      </c>
      <c r="Q44" s="36" t="s">
        <v>172</v>
      </c>
      <c r="R44" s="36" t="s">
        <v>172</v>
      </c>
      <c r="S44" s="36" t="s">
        <v>172</v>
      </c>
      <c r="T44" s="36" t="s">
        <v>172</v>
      </c>
      <c r="U44" s="36" t="s">
        <v>172</v>
      </c>
      <c r="V44" s="40">
        <v>12</v>
      </c>
      <c r="W44" s="40">
        <v>1</v>
      </c>
      <c r="X44" s="40" t="s">
        <v>97</v>
      </c>
      <c r="Y44" s="40" t="s">
        <v>97</v>
      </c>
    </row>
    <row r="45" spans="1:25" s="143" customFormat="1" ht="25.5">
      <c r="A45" s="36">
        <v>41</v>
      </c>
      <c r="B45" s="35" t="s">
        <v>257</v>
      </c>
      <c r="C45" s="35"/>
      <c r="D45" s="36" t="s">
        <v>96</v>
      </c>
      <c r="E45" s="36" t="s">
        <v>97</v>
      </c>
      <c r="F45" s="36"/>
      <c r="G45" s="145">
        <v>260000</v>
      </c>
      <c r="H45" s="36"/>
      <c r="I45" s="236"/>
      <c r="J45" s="36" t="s">
        <v>99</v>
      </c>
      <c r="K45" s="140" t="s">
        <v>258</v>
      </c>
      <c r="L45" s="36" t="s">
        <v>259</v>
      </c>
      <c r="M45" s="36" t="s">
        <v>107</v>
      </c>
      <c r="N45" s="36" t="s">
        <v>197</v>
      </c>
      <c r="O45" s="36" t="s">
        <v>109</v>
      </c>
      <c r="P45" s="36" t="s">
        <v>415</v>
      </c>
      <c r="Q45" s="36" t="s">
        <v>412</v>
      </c>
      <c r="R45" s="36" t="s">
        <v>415</v>
      </c>
      <c r="S45" s="36" t="s">
        <v>415</v>
      </c>
      <c r="T45" s="36" t="s">
        <v>172</v>
      </c>
      <c r="U45" s="36" t="s">
        <v>412</v>
      </c>
      <c r="V45" s="40">
        <v>98.5</v>
      </c>
      <c r="W45" s="40">
        <v>3</v>
      </c>
      <c r="X45" s="40" t="s">
        <v>96</v>
      </c>
      <c r="Y45" s="40" t="s">
        <v>97</v>
      </c>
    </row>
    <row r="46" spans="1:25" s="143" customFormat="1" ht="25.5">
      <c r="A46" s="36">
        <v>42</v>
      </c>
      <c r="B46" s="35" t="s">
        <v>260</v>
      </c>
      <c r="C46" s="35"/>
      <c r="D46" s="36" t="s">
        <v>96</v>
      </c>
      <c r="E46" s="36" t="s">
        <v>97</v>
      </c>
      <c r="F46" s="36">
        <v>2011</v>
      </c>
      <c r="G46" s="145">
        <v>277205.12</v>
      </c>
      <c r="H46" s="36"/>
      <c r="I46" s="236"/>
      <c r="J46" s="36" t="s">
        <v>171</v>
      </c>
      <c r="K46" s="140"/>
      <c r="L46" s="36" t="s">
        <v>254</v>
      </c>
      <c r="M46" s="245"/>
      <c r="N46" s="245"/>
      <c r="O46" s="245"/>
      <c r="P46" s="245"/>
      <c r="Q46" s="245"/>
      <c r="R46" s="245"/>
      <c r="S46" s="245"/>
      <c r="T46" s="245"/>
      <c r="U46" s="245"/>
      <c r="V46" s="147"/>
      <c r="W46" s="245"/>
      <c r="X46" s="245"/>
      <c r="Y46" s="245"/>
    </row>
    <row r="47" spans="1:25" s="143" customFormat="1" ht="38.25">
      <c r="A47" s="36">
        <v>43</v>
      </c>
      <c r="B47" s="144" t="s">
        <v>261</v>
      </c>
      <c r="C47" s="36" t="s">
        <v>262</v>
      </c>
      <c r="D47" s="36" t="s">
        <v>96</v>
      </c>
      <c r="E47" s="35"/>
      <c r="F47" s="85" t="s">
        <v>263</v>
      </c>
      <c r="G47" s="323"/>
      <c r="H47" s="314">
        <v>0.14000000000000001</v>
      </c>
      <c r="I47" s="315">
        <v>1291000</v>
      </c>
      <c r="J47" s="316" t="s">
        <v>1153</v>
      </c>
      <c r="K47" s="140" t="s">
        <v>264</v>
      </c>
      <c r="L47" s="36" t="s">
        <v>265</v>
      </c>
      <c r="M47" s="36" t="s">
        <v>266</v>
      </c>
      <c r="N47" s="36" t="s">
        <v>267</v>
      </c>
      <c r="O47" s="36" t="s">
        <v>268</v>
      </c>
      <c r="P47" s="36" t="s">
        <v>412</v>
      </c>
      <c r="Q47" s="36" t="s">
        <v>412</v>
      </c>
      <c r="R47" s="36" t="s">
        <v>412</v>
      </c>
      <c r="S47" s="36" t="s">
        <v>412</v>
      </c>
      <c r="T47" s="36" t="s">
        <v>172</v>
      </c>
      <c r="U47" s="36" t="s">
        <v>421</v>
      </c>
      <c r="V47" s="40">
        <v>66.510000000000005</v>
      </c>
      <c r="W47" s="40">
        <v>3</v>
      </c>
      <c r="X47" s="40" t="s">
        <v>96</v>
      </c>
      <c r="Y47" s="40" t="s">
        <v>97</v>
      </c>
    </row>
    <row r="48" spans="1:25" s="143" customFormat="1" ht="38.25">
      <c r="A48" s="36">
        <v>44</v>
      </c>
      <c r="B48" s="144" t="s">
        <v>269</v>
      </c>
      <c r="C48" s="36" t="s">
        <v>262</v>
      </c>
      <c r="D48" s="36" t="s">
        <v>96</v>
      </c>
      <c r="E48" s="35"/>
      <c r="F48" s="85" t="s">
        <v>263</v>
      </c>
      <c r="G48" s="324"/>
      <c r="H48" s="314"/>
      <c r="I48" s="315"/>
      <c r="J48" s="317"/>
      <c r="K48" s="140" t="s">
        <v>270</v>
      </c>
      <c r="L48" s="36" t="s">
        <v>271</v>
      </c>
      <c r="M48" s="36" t="s">
        <v>266</v>
      </c>
      <c r="N48" s="36" t="s">
        <v>272</v>
      </c>
      <c r="O48" s="36" t="s">
        <v>268</v>
      </c>
      <c r="P48" s="36" t="s">
        <v>412</v>
      </c>
      <c r="Q48" s="36" t="s">
        <v>412</v>
      </c>
      <c r="R48" s="36" t="s">
        <v>412</v>
      </c>
      <c r="S48" s="36" t="s">
        <v>412</v>
      </c>
      <c r="T48" s="36" t="s">
        <v>172</v>
      </c>
      <c r="U48" s="36" t="s">
        <v>421</v>
      </c>
      <c r="V48" s="40">
        <v>277.61</v>
      </c>
      <c r="W48" s="40">
        <v>3</v>
      </c>
      <c r="X48" s="40" t="s">
        <v>96</v>
      </c>
      <c r="Y48" s="40" t="s">
        <v>97</v>
      </c>
    </row>
    <row r="49" spans="1:25" s="143" customFormat="1" ht="25.5">
      <c r="A49" s="36">
        <v>45</v>
      </c>
      <c r="B49" s="35" t="s">
        <v>273</v>
      </c>
      <c r="C49" s="36" t="s">
        <v>262</v>
      </c>
      <c r="D49" s="36" t="s">
        <v>96</v>
      </c>
      <c r="E49" s="36" t="s">
        <v>97</v>
      </c>
      <c r="F49" s="36">
        <v>2012</v>
      </c>
      <c r="G49" s="145">
        <v>793112.49</v>
      </c>
      <c r="H49" s="36"/>
      <c r="I49" s="236"/>
      <c r="J49" s="36" t="s">
        <v>171</v>
      </c>
      <c r="K49" s="140" t="s">
        <v>274</v>
      </c>
      <c r="L49" s="36" t="s">
        <v>275</v>
      </c>
      <c r="M49" s="36" t="s">
        <v>149</v>
      </c>
      <c r="N49" s="36" t="s">
        <v>252</v>
      </c>
      <c r="O49" s="36" t="s">
        <v>276</v>
      </c>
      <c r="P49" s="36" t="s">
        <v>411</v>
      </c>
      <c r="Q49" s="36" t="s">
        <v>411</v>
      </c>
      <c r="R49" s="36" t="s">
        <v>411</v>
      </c>
      <c r="S49" s="36" t="s">
        <v>411</v>
      </c>
      <c r="T49" s="36" t="s">
        <v>172</v>
      </c>
      <c r="U49" s="36" t="s">
        <v>411</v>
      </c>
      <c r="V49" s="40">
        <v>459.44</v>
      </c>
      <c r="W49" s="40">
        <v>2</v>
      </c>
      <c r="X49" s="40" t="s">
        <v>97</v>
      </c>
      <c r="Y49" s="40" t="s">
        <v>97</v>
      </c>
    </row>
    <row r="50" spans="1:25" s="143" customFormat="1" ht="25.5">
      <c r="A50" s="36">
        <v>46</v>
      </c>
      <c r="B50" s="35" t="s">
        <v>277</v>
      </c>
      <c r="C50" s="36" t="s">
        <v>262</v>
      </c>
      <c r="D50" s="36"/>
      <c r="E50" s="226"/>
      <c r="F50" s="36">
        <v>2012</v>
      </c>
      <c r="G50" s="145">
        <v>208073.47</v>
      </c>
      <c r="H50" s="36"/>
      <c r="I50" s="236"/>
      <c r="J50" s="36" t="s">
        <v>171</v>
      </c>
      <c r="K50" s="246"/>
      <c r="L50" s="36" t="s">
        <v>275</v>
      </c>
      <c r="M50" s="35"/>
      <c r="N50" s="35"/>
      <c r="O50" s="35"/>
      <c r="P50" s="35"/>
      <c r="Q50" s="35"/>
      <c r="R50" s="35"/>
      <c r="S50" s="35"/>
      <c r="T50" s="35"/>
      <c r="U50" s="35"/>
      <c r="V50" s="226"/>
      <c r="W50" s="226"/>
      <c r="X50" s="226"/>
      <c r="Y50" s="226"/>
    </row>
    <row r="51" spans="1:25" s="143" customFormat="1" ht="25.5">
      <c r="A51" s="36">
        <v>47</v>
      </c>
      <c r="B51" s="35" t="s">
        <v>278</v>
      </c>
      <c r="C51" s="36" t="s">
        <v>279</v>
      </c>
      <c r="D51" s="36"/>
      <c r="E51" s="226"/>
      <c r="F51" s="36">
        <v>2013</v>
      </c>
      <c r="G51" s="145">
        <v>110000</v>
      </c>
      <c r="H51" s="36"/>
      <c r="I51" s="236"/>
      <c r="J51" s="36" t="s">
        <v>171</v>
      </c>
      <c r="K51" s="246"/>
      <c r="L51" s="36" t="s">
        <v>280</v>
      </c>
      <c r="M51" s="35"/>
      <c r="N51" s="35"/>
      <c r="O51" s="35"/>
      <c r="P51" s="35"/>
      <c r="Q51" s="35"/>
      <c r="R51" s="35"/>
      <c r="S51" s="35"/>
      <c r="T51" s="35"/>
      <c r="U51" s="35"/>
      <c r="V51" s="226"/>
      <c r="W51" s="226"/>
      <c r="X51" s="226"/>
      <c r="Y51" s="226"/>
    </row>
    <row r="52" spans="1:25" s="143" customFormat="1">
      <c r="A52" s="36"/>
      <c r="B52" s="247" t="s">
        <v>281</v>
      </c>
      <c r="C52" s="247"/>
      <c r="D52" s="247"/>
      <c r="E52" s="247"/>
      <c r="F52" s="247"/>
      <c r="G52" s="248"/>
      <c r="H52" s="248"/>
      <c r="I52" s="248"/>
      <c r="J52" s="248"/>
      <c r="K52" s="249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50"/>
      <c r="W52" s="250"/>
      <c r="X52" s="250"/>
      <c r="Y52" s="250"/>
    </row>
    <row r="53" spans="1:25" s="143" customFormat="1" ht="38.25">
      <c r="A53" s="36">
        <v>1</v>
      </c>
      <c r="B53" s="251" t="s">
        <v>282</v>
      </c>
      <c r="C53" s="224" t="s">
        <v>283</v>
      </c>
      <c r="D53" s="224" t="s">
        <v>284</v>
      </c>
      <c r="E53" s="36"/>
      <c r="F53" s="37" t="s">
        <v>285</v>
      </c>
      <c r="G53" s="139"/>
      <c r="H53" s="252">
        <v>0.5</v>
      </c>
      <c r="I53" s="253">
        <v>282500</v>
      </c>
      <c r="J53" s="139" t="s">
        <v>1153</v>
      </c>
      <c r="K53" s="246"/>
      <c r="L53" s="254" t="s">
        <v>286</v>
      </c>
      <c r="M53" s="255" t="s">
        <v>107</v>
      </c>
      <c r="N53" s="256" t="s">
        <v>287</v>
      </c>
      <c r="O53" s="256" t="s">
        <v>288</v>
      </c>
      <c r="P53" s="256" t="s">
        <v>412</v>
      </c>
      <c r="Q53" s="256" t="s">
        <v>415</v>
      </c>
      <c r="R53" s="256" t="s">
        <v>412</v>
      </c>
      <c r="S53" s="256" t="s">
        <v>412</v>
      </c>
      <c r="T53" s="36" t="s">
        <v>172</v>
      </c>
      <c r="U53" s="256" t="s">
        <v>412</v>
      </c>
      <c r="V53" s="255">
        <v>198.77</v>
      </c>
      <c r="W53" s="142"/>
      <c r="X53" s="142"/>
      <c r="Y53" s="142"/>
    </row>
    <row r="54" spans="1:25" s="143" customFormat="1" ht="25.5">
      <c r="A54" s="36">
        <v>2</v>
      </c>
      <c r="B54" s="251" t="s">
        <v>282</v>
      </c>
      <c r="C54" s="224" t="s">
        <v>283</v>
      </c>
      <c r="D54" s="224" t="s">
        <v>284</v>
      </c>
      <c r="E54" s="36"/>
      <c r="F54" s="37" t="s">
        <v>285</v>
      </c>
      <c r="G54" s="139"/>
      <c r="H54" s="252">
        <v>0.5</v>
      </c>
      <c r="I54" s="253">
        <v>50500</v>
      </c>
      <c r="J54" s="139" t="s">
        <v>1153</v>
      </c>
      <c r="K54" s="246"/>
      <c r="L54" s="37" t="s">
        <v>289</v>
      </c>
      <c r="M54" s="255" t="s">
        <v>107</v>
      </c>
      <c r="N54" s="255" t="s">
        <v>114</v>
      </c>
      <c r="O54" s="256" t="s">
        <v>290</v>
      </c>
      <c r="P54" s="256" t="s">
        <v>412</v>
      </c>
      <c r="Q54" s="256" t="s">
        <v>412</v>
      </c>
      <c r="R54" s="256" t="s">
        <v>412</v>
      </c>
      <c r="S54" s="256" t="s">
        <v>412</v>
      </c>
      <c r="T54" s="36" t="s">
        <v>172</v>
      </c>
      <c r="U54" s="256" t="s">
        <v>412</v>
      </c>
      <c r="V54" s="255">
        <v>33.5</v>
      </c>
      <c r="W54" s="142"/>
      <c r="X54" s="142"/>
      <c r="Y54" s="142"/>
    </row>
    <row r="55" spans="1:25" s="143" customFormat="1" ht="25.5">
      <c r="A55" s="36">
        <v>3</v>
      </c>
      <c r="B55" s="251" t="s">
        <v>282</v>
      </c>
      <c r="C55" s="224" t="s">
        <v>283</v>
      </c>
      <c r="D55" s="224" t="s">
        <v>284</v>
      </c>
      <c r="E55" s="36"/>
      <c r="F55" s="37" t="s">
        <v>285</v>
      </c>
      <c r="G55" s="139"/>
      <c r="H55" s="252">
        <v>0.5</v>
      </c>
      <c r="I55" s="253">
        <v>205000</v>
      </c>
      <c r="J55" s="139" t="s">
        <v>1153</v>
      </c>
      <c r="K55" s="246"/>
      <c r="L55" s="37" t="s">
        <v>291</v>
      </c>
      <c r="M55" s="256" t="s">
        <v>129</v>
      </c>
      <c r="N55" s="256" t="s">
        <v>287</v>
      </c>
      <c r="O55" s="256" t="s">
        <v>292</v>
      </c>
      <c r="P55" s="256" t="s">
        <v>412</v>
      </c>
      <c r="Q55" s="256" t="s">
        <v>412</v>
      </c>
      <c r="R55" s="256" t="s">
        <v>412</v>
      </c>
      <c r="S55" s="256" t="s">
        <v>412</v>
      </c>
      <c r="T55" s="36" t="s">
        <v>172</v>
      </c>
      <c r="U55" s="256" t="s">
        <v>412</v>
      </c>
      <c r="V55" s="255">
        <v>144.24</v>
      </c>
      <c r="W55" s="142"/>
      <c r="X55" s="142"/>
      <c r="Y55" s="142"/>
    </row>
    <row r="56" spans="1:25" s="143" customFormat="1" ht="38.25">
      <c r="A56" s="36">
        <v>4</v>
      </c>
      <c r="B56" s="251" t="s">
        <v>282</v>
      </c>
      <c r="C56" s="224" t="s">
        <v>283</v>
      </c>
      <c r="D56" s="224" t="s">
        <v>284</v>
      </c>
      <c r="E56" s="36"/>
      <c r="F56" s="37" t="s">
        <v>285</v>
      </c>
      <c r="G56" s="139"/>
      <c r="H56" s="252">
        <v>0.5</v>
      </c>
      <c r="I56" s="253">
        <v>92000</v>
      </c>
      <c r="J56" s="139" t="s">
        <v>1153</v>
      </c>
      <c r="K56" s="246"/>
      <c r="L56" s="37" t="s">
        <v>293</v>
      </c>
      <c r="M56" s="256" t="s">
        <v>129</v>
      </c>
      <c r="N56" s="256" t="s">
        <v>294</v>
      </c>
      <c r="O56" s="256" t="s">
        <v>295</v>
      </c>
      <c r="P56" s="256" t="s">
        <v>412</v>
      </c>
      <c r="Q56" s="256" t="s">
        <v>412</v>
      </c>
      <c r="R56" s="256" t="s">
        <v>412</v>
      </c>
      <c r="S56" s="256" t="s">
        <v>412</v>
      </c>
      <c r="T56" s="36" t="s">
        <v>172</v>
      </c>
      <c r="U56" s="256" t="s">
        <v>412</v>
      </c>
      <c r="V56" s="255">
        <v>60.91</v>
      </c>
      <c r="W56" s="142"/>
      <c r="X56" s="142"/>
      <c r="Y56" s="142"/>
    </row>
    <row r="57" spans="1:25" s="143" customFormat="1" ht="25.5">
      <c r="A57" s="36">
        <v>5</v>
      </c>
      <c r="B57" s="251" t="s">
        <v>282</v>
      </c>
      <c r="C57" s="224" t="s">
        <v>283</v>
      </c>
      <c r="D57" s="224" t="s">
        <v>284</v>
      </c>
      <c r="E57" s="36"/>
      <c r="F57" s="37" t="s">
        <v>285</v>
      </c>
      <c r="G57" s="139"/>
      <c r="H57" s="252">
        <v>0.5</v>
      </c>
      <c r="I57" s="253">
        <v>175500</v>
      </c>
      <c r="J57" s="139" t="s">
        <v>1153</v>
      </c>
      <c r="K57" s="246"/>
      <c r="L57" s="37" t="s">
        <v>296</v>
      </c>
      <c r="M57" s="255" t="s">
        <v>107</v>
      </c>
      <c r="N57" s="256" t="s">
        <v>287</v>
      </c>
      <c r="O57" s="256" t="s">
        <v>292</v>
      </c>
      <c r="P57" s="256" t="s">
        <v>422</v>
      </c>
      <c r="Q57" s="256" t="s">
        <v>412</v>
      </c>
      <c r="R57" s="256" t="s">
        <v>412</v>
      </c>
      <c r="S57" s="256" t="s">
        <v>412</v>
      </c>
      <c r="T57" s="36" t="s">
        <v>172</v>
      </c>
      <c r="U57" s="256" t="s">
        <v>412</v>
      </c>
      <c r="V57" s="255">
        <v>123.34</v>
      </c>
      <c r="W57" s="142"/>
      <c r="X57" s="142"/>
      <c r="Y57" s="142"/>
    </row>
    <row r="58" spans="1:25" s="143" customFormat="1" ht="25.5">
      <c r="A58" s="36">
        <v>6</v>
      </c>
      <c r="B58" s="251" t="s">
        <v>282</v>
      </c>
      <c r="C58" s="224" t="s">
        <v>283</v>
      </c>
      <c r="D58" s="224" t="s">
        <v>284</v>
      </c>
      <c r="E58" s="36"/>
      <c r="F58" s="41" t="s">
        <v>285</v>
      </c>
      <c r="G58" s="139"/>
      <c r="H58" s="252">
        <v>0.5</v>
      </c>
      <c r="I58" s="253">
        <v>355500</v>
      </c>
      <c r="J58" s="139" t="s">
        <v>1153</v>
      </c>
      <c r="K58" s="246"/>
      <c r="L58" s="41" t="s">
        <v>297</v>
      </c>
      <c r="M58" s="255" t="s">
        <v>107</v>
      </c>
      <c r="N58" s="255" t="s">
        <v>114</v>
      </c>
      <c r="O58" s="256" t="s">
        <v>292</v>
      </c>
      <c r="P58" s="256" t="s">
        <v>412</v>
      </c>
      <c r="Q58" s="256" t="s">
        <v>412</v>
      </c>
      <c r="R58" s="256" t="s">
        <v>412</v>
      </c>
      <c r="S58" s="256" t="s">
        <v>415</v>
      </c>
      <c r="T58" s="36" t="s">
        <v>172</v>
      </c>
      <c r="U58" s="256" t="s">
        <v>412</v>
      </c>
      <c r="V58" s="255">
        <v>250.12</v>
      </c>
      <c r="W58" s="142"/>
      <c r="X58" s="142"/>
      <c r="Y58" s="142"/>
    </row>
    <row r="59" spans="1:25" s="143" customFormat="1" ht="38.25">
      <c r="A59" s="36">
        <v>7</v>
      </c>
      <c r="B59" s="251" t="s">
        <v>282</v>
      </c>
      <c r="C59" s="224" t="s">
        <v>283</v>
      </c>
      <c r="D59" s="224" t="s">
        <v>284</v>
      </c>
      <c r="E59" s="36"/>
      <c r="F59" s="37" t="s">
        <v>285</v>
      </c>
      <c r="G59" s="139"/>
      <c r="H59" s="252">
        <v>0.5</v>
      </c>
      <c r="I59" s="253">
        <v>236000</v>
      </c>
      <c r="J59" s="139" t="s">
        <v>1153</v>
      </c>
      <c r="K59" s="246"/>
      <c r="L59" s="37" t="s">
        <v>298</v>
      </c>
      <c r="M59" s="256" t="s">
        <v>129</v>
      </c>
      <c r="N59" s="256" t="s">
        <v>299</v>
      </c>
      <c r="O59" s="256" t="s">
        <v>292</v>
      </c>
      <c r="P59" s="256" t="s">
        <v>412</v>
      </c>
      <c r="Q59" s="256" t="s">
        <v>412</v>
      </c>
      <c r="R59" s="256" t="s">
        <v>412</v>
      </c>
      <c r="S59" s="256" t="s">
        <v>412</v>
      </c>
      <c r="T59" s="36" t="s">
        <v>172</v>
      </c>
      <c r="U59" s="256" t="s">
        <v>412</v>
      </c>
      <c r="V59" s="255">
        <v>165.85</v>
      </c>
      <c r="W59" s="142"/>
      <c r="X59" s="142"/>
      <c r="Y59" s="142"/>
    </row>
    <row r="60" spans="1:25" s="143" customFormat="1" ht="38.25">
      <c r="A60" s="36">
        <v>8</v>
      </c>
      <c r="B60" s="251" t="s">
        <v>282</v>
      </c>
      <c r="C60" s="224" t="s">
        <v>283</v>
      </c>
      <c r="D60" s="224" t="s">
        <v>284</v>
      </c>
      <c r="E60" s="36"/>
      <c r="F60" s="41">
        <v>1974</v>
      </c>
      <c r="G60" s="139"/>
      <c r="H60" s="257">
        <v>0.28000000000000003</v>
      </c>
      <c r="I60" s="253">
        <v>374400</v>
      </c>
      <c r="J60" s="139" t="s">
        <v>1153</v>
      </c>
      <c r="K60" s="246"/>
      <c r="L60" s="41" t="s">
        <v>300</v>
      </c>
      <c r="M60" s="255" t="s">
        <v>107</v>
      </c>
      <c r="N60" s="256" t="s">
        <v>301</v>
      </c>
      <c r="O60" s="256" t="s">
        <v>302</v>
      </c>
      <c r="P60" s="256" t="s">
        <v>415</v>
      </c>
      <c r="Q60" s="256" t="s">
        <v>412</v>
      </c>
      <c r="R60" s="256" t="s">
        <v>412</v>
      </c>
      <c r="S60" s="256" t="s">
        <v>412</v>
      </c>
      <c r="T60" s="36" t="s">
        <v>172</v>
      </c>
      <c r="U60" s="256" t="s">
        <v>412</v>
      </c>
      <c r="V60" s="255">
        <v>182.98</v>
      </c>
      <c r="W60" s="142"/>
      <c r="X60" s="142"/>
      <c r="Y60" s="142"/>
    </row>
    <row r="61" spans="1:25" s="143" customFormat="1" ht="51">
      <c r="A61" s="36">
        <v>9</v>
      </c>
      <c r="B61" s="251" t="s">
        <v>282</v>
      </c>
      <c r="C61" s="224" t="s">
        <v>283</v>
      </c>
      <c r="D61" s="224" t="s">
        <v>284</v>
      </c>
      <c r="E61" s="36"/>
      <c r="F61" s="37">
        <v>1972</v>
      </c>
      <c r="G61" s="139"/>
      <c r="H61" s="252">
        <v>0.28000000000000003</v>
      </c>
      <c r="I61" s="253">
        <v>558000</v>
      </c>
      <c r="J61" s="139" t="s">
        <v>1153</v>
      </c>
      <c r="K61" s="246"/>
      <c r="L61" s="37" t="s">
        <v>303</v>
      </c>
      <c r="M61" s="255" t="s">
        <v>107</v>
      </c>
      <c r="N61" s="256" t="s">
        <v>215</v>
      </c>
      <c r="O61" s="256" t="s">
        <v>304</v>
      </c>
      <c r="P61" s="256" t="s">
        <v>412</v>
      </c>
      <c r="Q61" s="256" t="s">
        <v>412</v>
      </c>
      <c r="R61" s="256" t="s">
        <v>412</v>
      </c>
      <c r="S61" s="256" t="s">
        <v>414</v>
      </c>
      <c r="T61" s="36" t="s">
        <v>172</v>
      </c>
      <c r="U61" s="256" t="s">
        <v>412</v>
      </c>
      <c r="V61" s="255">
        <v>272.39999999999998</v>
      </c>
      <c r="W61" s="142"/>
      <c r="X61" s="142"/>
      <c r="Y61" s="142"/>
    </row>
    <row r="62" spans="1:25" s="143" customFormat="1" ht="38.25">
      <c r="A62" s="36">
        <v>10</v>
      </c>
      <c r="B62" s="251" t="s">
        <v>282</v>
      </c>
      <c r="C62" s="224" t="s">
        <v>283</v>
      </c>
      <c r="D62" s="224" t="s">
        <v>284</v>
      </c>
      <c r="E62" s="36"/>
      <c r="F62" s="37">
        <v>1972</v>
      </c>
      <c r="G62" s="139"/>
      <c r="H62" s="252">
        <v>0.28000000000000003</v>
      </c>
      <c r="I62" s="253">
        <v>701280</v>
      </c>
      <c r="J62" s="139" t="s">
        <v>1153</v>
      </c>
      <c r="K62" s="246"/>
      <c r="L62" s="37" t="s">
        <v>305</v>
      </c>
      <c r="M62" s="255" t="s">
        <v>107</v>
      </c>
      <c r="N62" s="256" t="s">
        <v>306</v>
      </c>
      <c r="O62" s="256" t="s">
        <v>307</v>
      </c>
      <c r="P62" s="256" t="s">
        <v>412</v>
      </c>
      <c r="Q62" s="256" t="s">
        <v>412</v>
      </c>
      <c r="R62" s="256" t="s">
        <v>415</v>
      </c>
      <c r="S62" s="256" t="s">
        <v>412</v>
      </c>
      <c r="T62" s="36" t="s">
        <v>172</v>
      </c>
      <c r="U62" s="256" t="s">
        <v>412</v>
      </c>
      <c r="V62" s="255">
        <v>342.61</v>
      </c>
      <c r="W62" s="142"/>
      <c r="X62" s="142"/>
      <c r="Y62" s="142"/>
    </row>
    <row r="63" spans="1:25" s="143" customFormat="1" ht="51">
      <c r="A63" s="36">
        <v>11</v>
      </c>
      <c r="B63" s="251" t="s">
        <v>282</v>
      </c>
      <c r="C63" s="224" t="s">
        <v>283</v>
      </c>
      <c r="D63" s="224" t="s">
        <v>284</v>
      </c>
      <c r="E63" s="36"/>
      <c r="F63" s="37">
        <v>1968</v>
      </c>
      <c r="G63" s="139"/>
      <c r="H63" s="252">
        <v>0.33</v>
      </c>
      <c r="I63" s="253">
        <v>488429.99999999994</v>
      </c>
      <c r="J63" s="139" t="s">
        <v>1153</v>
      </c>
      <c r="K63" s="246"/>
      <c r="L63" s="37" t="s">
        <v>308</v>
      </c>
      <c r="M63" s="256" t="s">
        <v>107</v>
      </c>
      <c r="N63" s="256" t="s">
        <v>309</v>
      </c>
      <c r="O63" s="256" t="s">
        <v>310</v>
      </c>
      <c r="P63" s="256" t="s">
        <v>415</v>
      </c>
      <c r="Q63" s="256" t="s">
        <v>412</v>
      </c>
      <c r="R63" s="256" t="s">
        <v>412</v>
      </c>
      <c r="S63" s="256" t="s">
        <v>412</v>
      </c>
      <c r="T63" s="36" t="s">
        <v>172</v>
      </c>
      <c r="U63" s="256" t="s">
        <v>412</v>
      </c>
      <c r="V63" s="255">
        <v>256.22000000000003</v>
      </c>
      <c r="W63" s="142"/>
      <c r="X63" s="142"/>
      <c r="Y63" s="142"/>
    </row>
    <row r="64" spans="1:25" s="143" customFormat="1" ht="51">
      <c r="A64" s="36">
        <v>12</v>
      </c>
      <c r="B64" s="251" t="s">
        <v>282</v>
      </c>
      <c r="C64" s="224" t="s">
        <v>283</v>
      </c>
      <c r="D64" s="224" t="s">
        <v>284</v>
      </c>
      <c r="E64" s="36"/>
      <c r="F64" s="37" t="s">
        <v>285</v>
      </c>
      <c r="G64" s="139"/>
      <c r="H64" s="252">
        <v>0.5</v>
      </c>
      <c r="I64" s="253">
        <v>89500</v>
      </c>
      <c r="J64" s="139" t="s">
        <v>1153</v>
      </c>
      <c r="K64" s="246"/>
      <c r="L64" s="37" t="s">
        <v>311</v>
      </c>
      <c r="M64" s="255" t="s">
        <v>107</v>
      </c>
      <c r="N64" s="256" t="s">
        <v>287</v>
      </c>
      <c r="O64" s="256" t="s">
        <v>312</v>
      </c>
      <c r="P64" s="256" t="s">
        <v>412</v>
      </c>
      <c r="Q64" s="256" t="s">
        <v>412</v>
      </c>
      <c r="R64" s="256" t="s">
        <v>412</v>
      </c>
      <c r="S64" s="256" t="s">
        <v>412</v>
      </c>
      <c r="T64" s="36" t="s">
        <v>172</v>
      </c>
      <c r="U64" s="256" t="s">
        <v>412</v>
      </c>
      <c r="V64" s="255">
        <v>59.42</v>
      </c>
      <c r="W64" s="142"/>
      <c r="X64" s="142"/>
      <c r="Y64" s="142"/>
    </row>
    <row r="65" spans="1:25" s="143" customFormat="1" ht="25.5">
      <c r="A65" s="36">
        <v>13</v>
      </c>
      <c r="B65" s="251" t="s">
        <v>282</v>
      </c>
      <c r="C65" s="224" t="s">
        <v>283</v>
      </c>
      <c r="D65" s="224" t="s">
        <v>284</v>
      </c>
      <c r="E65" s="36"/>
      <c r="F65" s="37" t="s">
        <v>285</v>
      </c>
      <c r="G65" s="139"/>
      <c r="H65" s="252">
        <v>0.5</v>
      </c>
      <c r="I65" s="253">
        <v>185000</v>
      </c>
      <c r="J65" s="139" t="s">
        <v>1153</v>
      </c>
      <c r="K65" s="246"/>
      <c r="L65" s="37" t="s">
        <v>313</v>
      </c>
      <c r="M65" s="255" t="s">
        <v>107</v>
      </c>
      <c r="N65" s="256" t="s">
        <v>287</v>
      </c>
      <c r="O65" s="256" t="s">
        <v>292</v>
      </c>
      <c r="P65" s="256" t="s">
        <v>412</v>
      </c>
      <c r="Q65" s="256" t="s">
        <v>412</v>
      </c>
      <c r="R65" s="256" t="s">
        <v>412</v>
      </c>
      <c r="S65" s="256" t="s">
        <v>412</v>
      </c>
      <c r="T65" s="36" t="s">
        <v>172</v>
      </c>
      <c r="U65" s="256" t="s">
        <v>412</v>
      </c>
      <c r="V65" s="255">
        <v>130.13</v>
      </c>
      <c r="W65" s="142"/>
      <c r="X65" s="142"/>
      <c r="Y65" s="142"/>
    </row>
    <row r="66" spans="1:25" s="143" customFormat="1" ht="38.25">
      <c r="A66" s="36">
        <v>14</v>
      </c>
      <c r="B66" s="251" t="s">
        <v>282</v>
      </c>
      <c r="C66" s="224" t="s">
        <v>283</v>
      </c>
      <c r="D66" s="224" t="s">
        <v>284</v>
      </c>
      <c r="E66" s="36"/>
      <c r="F66" s="37">
        <v>1956</v>
      </c>
      <c r="G66" s="139"/>
      <c r="H66" s="252">
        <v>0.59</v>
      </c>
      <c r="I66" s="253">
        <v>90200</v>
      </c>
      <c r="J66" s="139" t="s">
        <v>1153</v>
      </c>
      <c r="K66" s="246"/>
      <c r="L66" s="37" t="s">
        <v>314</v>
      </c>
      <c r="M66" s="255" t="s">
        <v>107</v>
      </c>
      <c r="N66" s="256" t="s">
        <v>315</v>
      </c>
      <c r="O66" s="256" t="s">
        <v>316</v>
      </c>
      <c r="P66" s="256" t="s">
        <v>412</v>
      </c>
      <c r="Q66" s="256" t="s">
        <v>412</v>
      </c>
      <c r="R66" s="256" t="s">
        <v>412</v>
      </c>
      <c r="S66" s="256" t="s">
        <v>415</v>
      </c>
      <c r="T66" s="36" t="s">
        <v>172</v>
      </c>
      <c r="U66" s="256" t="s">
        <v>412</v>
      </c>
      <c r="V66" s="255">
        <v>72.86</v>
      </c>
      <c r="W66" s="142"/>
      <c r="X66" s="142"/>
      <c r="Y66" s="142"/>
    </row>
    <row r="67" spans="1:25" s="143" customFormat="1" ht="25.5">
      <c r="A67" s="36">
        <v>15</v>
      </c>
      <c r="B67" s="251" t="s">
        <v>282</v>
      </c>
      <c r="C67" s="224" t="s">
        <v>283</v>
      </c>
      <c r="D67" s="224" t="s">
        <v>284</v>
      </c>
      <c r="E67" s="36"/>
      <c r="F67" s="37" t="s">
        <v>285</v>
      </c>
      <c r="G67" s="139"/>
      <c r="H67" s="252">
        <v>0.5</v>
      </c>
      <c r="I67" s="253">
        <v>215000</v>
      </c>
      <c r="J67" s="139" t="s">
        <v>1153</v>
      </c>
      <c r="K67" s="246"/>
      <c r="L67" s="37" t="s">
        <v>317</v>
      </c>
      <c r="M67" s="256" t="s">
        <v>129</v>
      </c>
      <c r="N67" s="256" t="s">
        <v>287</v>
      </c>
      <c r="O67" s="256" t="s">
        <v>292</v>
      </c>
      <c r="P67" s="256" t="s">
        <v>412</v>
      </c>
      <c r="Q67" s="256" t="s">
        <v>412</v>
      </c>
      <c r="R67" s="256" t="s">
        <v>412</v>
      </c>
      <c r="S67" s="256" t="s">
        <v>412</v>
      </c>
      <c r="T67" s="36" t="s">
        <v>172</v>
      </c>
      <c r="U67" s="256" t="s">
        <v>412</v>
      </c>
      <c r="V67" s="255">
        <v>151.24</v>
      </c>
      <c r="W67" s="142"/>
      <c r="X67" s="142"/>
      <c r="Y67" s="142"/>
    </row>
    <row r="68" spans="1:25" s="143" customFormat="1" ht="25.5">
      <c r="A68" s="36">
        <v>16</v>
      </c>
      <c r="B68" s="251" t="s">
        <v>282</v>
      </c>
      <c r="C68" s="224" t="s">
        <v>283</v>
      </c>
      <c r="D68" s="224" t="s">
        <v>284</v>
      </c>
      <c r="E68" s="36"/>
      <c r="F68" s="37" t="s">
        <v>285</v>
      </c>
      <c r="G68" s="139"/>
      <c r="H68" s="252">
        <v>0.5</v>
      </c>
      <c r="I68" s="253">
        <v>165500</v>
      </c>
      <c r="J68" s="139" t="s">
        <v>1153</v>
      </c>
      <c r="K68" s="246"/>
      <c r="L68" s="37" t="s">
        <v>318</v>
      </c>
      <c r="M68" s="256" t="s">
        <v>129</v>
      </c>
      <c r="N68" s="256" t="s">
        <v>287</v>
      </c>
      <c r="O68" s="256" t="s">
        <v>292</v>
      </c>
      <c r="P68" s="256" t="s">
        <v>412</v>
      </c>
      <c r="Q68" s="256" t="s">
        <v>412</v>
      </c>
      <c r="R68" s="256" t="s">
        <v>412</v>
      </c>
      <c r="S68" s="256" t="s">
        <v>412</v>
      </c>
      <c r="T68" s="36" t="s">
        <v>172</v>
      </c>
      <c r="U68" s="256" t="s">
        <v>412</v>
      </c>
      <c r="V68" s="255">
        <v>116.54</v>
      </c>
      <c r="W68" s="142"/>
      <c r="X68" s="142"/>
      <c r="Y68" s="142"/>
    </row>
    <row r="69" spans="1:25" s="143" customFormat="1" ht="25.5">
      <c r="A69" s="36">
        <v>17</v>
      </c>
      <c r="B69" s="251" t="s">
        <v>282</v>
      </c>
      <c r="C69" s="224" t="s">
        <v>283</v>
      </c>
      <c r="D69" s="224" t="s">
        <v>284</v>
      </c>
      <c r="E69" s="36"/>
      <c r="F69" s="37" t="s">
        <v>285</v>
      </c>
      <c r="G69" s="139"/>
      <c r="H69" s="252">
        <v>0.5</v>
      </c>
      <c r="I69" s="253">
        <v>61000</v>
      </c>
      <c r="J69" s="139" t="s">
        <v>1153</v>
      </c>
      <c r="K69" s="246"/>
      <c r="L69" s="37" t="s">
        <v>319</v>
      </c>
      <c r="M69" s="256" t="s">
        <v>129</v>
      </c>
      <c r="N69" s="256" t="s">
        <v>287</v>
      </c>
      <c r="O69" s="256" t="s">
        <v>292</v>
      </c>
      <c r="P69" s="256" t="s">
        <v>412</v>
      </c>
      <c r="Q69" s="256" t="s">
        <v>412</v>
      </c>
      <c r="R69" s="256" t="s">
        <v>412</v>
      </c>
      <c r="S69" s="256" t="s">
        <v>412</v>
      </c>
      <c r="T69" s="36" t="s">
        <v>172</v>
      </c>
      <c r="U69" s="256" t="s">
        <v>412</v>
      </c>
      <c r="V69" s="255">
        <v>40.35</v>
      </c>
      <c r="W69" s="142"/>
      <c r="X69" s="142"/>
      <c r="Y69" s="142"/>
    </row>
    <row r="70" spans="1:25" s="143" customFormat="1">
      <c r="A70" s="36">
        <v>18</v>
      </c>
      <c r="B70" s="251" t="s">
        <v>282</v>
      </c>
      <c r="C70" s="224" t="s">
        <v>283</v>
      </c>
      <c r="D70" s="224" t="s">
        <v>284</v>
      </c>
      <c r="E70" s="36"/>
      <c r="F70" s="37" t="s">
        <v>285</v>
      </c>
      <c r="G70" s="139"/>
      <c r="H70" s="252">
        <v>0.5</v>
      </c>
      <c r="I70" s="253">
        <v>243000</v>
      </c>
      <c r="J70" s="139" t="s">
        <v>1153</v>
      </c>
      <c r="K70" s="246"/>
      <c r="L70" s="37" t="s">
        <v>320</v>
      </c>
      <c r="M70" s="256" t="s">
        <v>129</v>
      </c>
      <c r="N70" s="256" t="s">
        <v>287</v>
      </c>
      <c r="O70" s="256" t="s">
        <v>235</v>
      </c>
      <c r="P70" s="256" t="s">
        <v>412</v>
      </c>
      <c r="Q70" s="256" t="s">
        <v>412</v>
      </c>
      <c r="R70" s="256" t="s">
        <v>412</v>
      </c>
      <c r="S70" s="256" t="s">
        <v>412</v>
      </c>
      <c r="T70" s="36" t="s">
        <v>172</v>
      </c>
      <c r="U70" s="256" t="s">
        <v>412</v>
      </c>
      <c r="V70" s="255">
        <v>170.74</v>
      </c>
      <c r="W70" s="142"/>
      <c r="X70" s="142"/>
      <c r="Y70" s="142"/>
    </row>
    <row r="71" spans="1:25" s="143" customFormat="1" ht="25.5">
      <c r="A71" s="36">
        <v>19</v>
      </c>
      <c r="B71" s="251" t="s">
        <v>282</v>
      </c>
      <c r="C71" s="224" t="s">
        <v>283</v>
      </c>
      <c r="D71" s="224" t="s">
        <v>284</v>
      </c>
      <c r="E71" s="36"/>
      <c r="F71" s="37">
        <v>1952</v>
      </c>
      <c r="G71" s="139"/>
      <c r="H71" s="252">
        <v>0.46</v>
      </c>
      <c r="I71" s="253">
        <v>80460</v>
      </c>
      <c r="J71" s="139" t="s">
        <v>1153</v>
      </c>
      <c r="K71" s="246"/>
      <c r="L71" s="37" t="s">
        <v>321</v>
      </c>
      <c r="M71" s="256" t="s">
        <v>129</v>
      </c>
      <c r="N71" s="255" t="s">
        <v>114</v>
      </c>
      <c r="O71" s="256" t="s">
        <v>292</v>
      </c>
      <c r="P71" s="256" t="s">
        <v>412</v>
      </c>
      <c r="Q71" s="256" t="s">
        <v>412</v>
      </c>
      <c r="R71" s="256" t="s">
        <v>412</v>
      </c>
      <c r="S71" s="256" t="s">
        <v>412</v>
      </c>
      <c r="T71" s="36" t="s">
        <v>172</v>
      </c>
      <c r="U71" s="256" t="s">
        <v>412</v>
      </c>
      <c r="V71" s="255">
        <v>49.57</v>
      </c>
      <c r="W71" s="142"/>
      <c r="X71" s="142"/>
      <c r="Y71" s="142"/>
    </row>
    <row r="72" spans="1:25" s="143" customFormat="1" ht="25.5">
      <c r="A72" s="36">
        <v>20</v>
      </c>
      <c r="B72" s="251" t="s">
        <v>282</v>
      </c>
      <c r="C72" s="224" t="s">
        <v>283</v>
      </c>
      <c r="D72" s="224" t="s">
        <v>284</v>
      </c>
      <c r="E72" s="36"/>
      <c r="F72" s="37" t="s">
        <v>285</v>
      </c>
      <c r="G72" s="139"/>
      <c r="H72" s="252">
        <v>0.5</v>
      </c>
      <c r="I72" s="253">
        <v>195000</v>
      </c>
      <c r="J72" s="139" t="s">
        <v>1153</v>
      </c>
      <c r="K72" s="246"/>
      <c r="L72" s="37" t="s">
        <v>322</v>
      </c>
      <c r="M72" s="255" t="s">
        <v>107</v>
      </c>
      <c r="N72" s="256" t="s">
        <v>287</v>
      </c>
      <c r="O72" s="256" t="s">
        <v>292</v>
      </c>
      <c r="P72" s="256" t="s">
        <v>412</v>
      </c>
      <c r="Q72" s="256" t="s">
        <v>412</v>
      </c>
      <c r="R72" s="256" t="s">
        <v>412</v>
      </c>
      <c r="S72" s="256" t="s">
        <v>412</v>
      </c>
      <c r="T72" s="36" t="s">
        <v>172</v>
      </c>
      <c r="U72" s="256" t="s">
        <v>412</v>
      </c>
      <c r="V72" s="255">
        <v>137.13999999999999</v>
      </c>
      <c r="W72" s="142"/>
      <c r="X72" s="142"/>
      <c r="Y72" s="142"/>
    </row>
    <row r="73" spans="1:25" s="143" customFormat="1" ht="25.5">
      <c r="A73" s="36">
        <v>21</v>
      </c>
      <c r="B73" s="251" t="s">
        <v>282</v>
      </c>
      <c r="C73" s="224" t="s">
        <v>283</v>
      </c>
      <c r="D73" s="224" t="s">
        <v>284</v>
      </c>
      <c r="E73" s="36"/>
      <c r="F73" s="37" t="s">
        <v>285</v>
      </c>
      <c r="G73" s="139"/>
      <c r="H73" s="252">
        <v>0.5</v>
      </c>
      <c r="I73" s="253">
        <v>76000</v>
      </c>
      <c r="J73" s="139" t="s">
        <v>1153</v>
      </c>
      <c r="K73" s="246"/>
      <c r="L73" s="37" t="s">
        <v>323</v>
      </c>
      <c r="M73" s="256" t="s">
        <v>129</v>
      </c>
      <c r="N73" s="256" t="s">
        <v>287</v>
      </c>
      <c r="O73" s="256" t="s">
        <v>324</v>
      </c>
      <c r="P73" s="256" t="s">
        <v>412</v>
      </c>
      <c r="Q73" s="256" t="s">
        <v>415</v>
      </c>
      <c r="R73" s="256" t="s">
        <v>412</v>
      </c>
      <c r="S73" s="256" t="s">
        <v>412</v>
      </c>
      <c r="T73" s="36" t="s">
        <v>172</v>
      </c>
      <c r="U73" s="256" t="s">
        <v>412</v>
      </c>
      <c r="V73" s="255">
        <v>50.31</v>
      </c>
      <c r="W73" s="142"/>
      <c r="X73" s="142"/>
      <c r="Y73" s="142"/>
    </row>
    <row r="74" spans="1:25" s="143" customFormat="1" ht="25.5">
      <c r="A74" s="36">
        <v>22</v>
      </c>
      <c r="B74" s="251" t="s">
        <v>282</v>
      </c>
      <c r="C74" s="224" t="s">
        <v>283</v>
      </c>
      <c r="D74" s="224" t="s">
        <v>284</v>
      </c>
      <c r="E74" s="36"/>
      <c r="F74" s="37" t="s">
        <v>285</v>
      </c>
      <c r="G74" s="139"/>
      <c r="H74" s="252">
        <v>0.5</v>
      </c>
      <c r="I74" s="253">
        <v>569500</v>
      </c>
      <c r="J74" s="139" t="s">
        <v>1153</v>
      </c>
      <c r="K74" s="246"/>
      <c r="L74" s="37" t="s">
        <v>325</v>
      </c>
      <c r="M74" s="256" t="s">
        <v>129</v>
      </c>
      <c r="N74" s="256" t="s">
        <v>287</v>
      </c>
      <c r="O74" s="256" t="s">
        <v>326</v>
      </c>
      <c r="P74" s="256" t="s">
        <v>412</v>
      </c>
      <c r="Q74" s="256" t="s">
        <v>412</v>
      </c>
      <c r="R74" s="256" t="s">
        <v>412</v>
      </c>
      <c r="S74" s="256" t="s">
        <v>412</v>
      </c>
      <c r="T74" s="36" t="s">
        <v>172</v>
      </c>
      <c r="U74" s="256" t="s">
        <v>412</v>
      </c>
      <c r="V74" s="255">
        <v>400.5</v>
      </c>
      <c r="W74" s="142"/>
      <c r="X74" s="142"/>
      <c r="Y74" s="142"/>
    </row>
    <row r="75" spans="1:25" s="143" customFormat="1">
      <c r="A75" s="36">
        <v>23</v>
      </c>
      <c r="B75" s="251" t="s">
        <v>282</v>
      </c>
      <c r="C75" s="224" t="s">
        <v>283</v>
      </c>
      <c r="D75" s="224" t="s">
        <v>284</v>
      </c>
      <c r="E75" s="36"/>
      <c r="F75" s="37"/>
      <c r="G75" s="255">
        <v>71723.8</v>
      </c>
      <c r="H75" s="252"/>
      <c r="I75" s="253"/>
      <c r="J75" s="139" t="s">
        <v>1153</v>
      </c>
      <c r="K75" s="246"/>
      <c r="L75" s="37" t="s">
        <v>327</v>
      </c>
      <c r="M75" s="255"/>
      <c r="N75" s="255"/>
      <c r="O75" s="255"/>
      <c r="P75" s="255"/>
      <c r="Q75" s="255"/>
      <c r="R75" s="255"/>
      <c r="S75" s="255"/>
      <c r="T75" s="36"/>
      <c r="U75" s="256"/>
      <c r="V75" s="255"/>
      <c r="W75" s="142"/>
      <c r="X75" s="142"/>
      <c r="Y75" s="142"/>
    </row>
    <row r="76" spans="1:25" s="143" customFormat="1" ht="25.5">
      <c r="A76" s="36">
        <v>24</v>
      </c>
      <c r="B76" s="251" t="s">
        <v>282</v>
      </c>
      <c r="C76" s="224" t="s">
        <v>283</v>
      </c>
      <c r="D76" s="224" t="s">
        <v>284</v>
      </c>
      <c r="E76" s="36"/>
      <c r="F76" s="37" t="s">
        <v>285</v>
      </c>
      <c r="G76" s="139"/>
      <c r="H76" s="252">
        <v>0.5</v>
      </c>
      <c r="I76" s="253">
        <v>276500</v>
      </c>
      <c r="J76" s="139" t="s">
        <v>1153</v>
      </c>
      <c r="K76" s="246"/>
      <c r="L76" s="37" t="s">
        <v>328</v>
      </c>
      <c r="M76" s="255" t="s">
        <v>107</v>
      </c>
      <c r="N76" s="256" t="s">
        <v>287</v>
      </c>
      <c r="O76" s="256" t="s">
        <v>329</v>
      </c>
      <c r="P76" s="256" t="s">
        <v>412</v>
      </c>
      <c r="Q76" s="256" t="s">
        <v>412</v>
      </c>
      <c r="R76" s="256" t="s">
        <v>412</v>
      </c>
      <c r="S76" s="256" t="s">
        <v>415</v>
      </c>
      <c r="T76" s="36" t="s">
        <v>172</v>
      </c>
      <c r="U76" s="256" t="s">
        <v>412</v>
      </c>
      <c r="V76" s="255">
        <v>194.3</v>
      </c>
      <c r="W76" s="142"/>
      <c r="X76" s="142"/>
      <c r="Y76" s="142"/>
    </row>
    <row r="77" spans="1:25" s="143" customFormat="1" ht="25.5">
      <c r="A77" s="36">
        <v>25</v>
      </c>
      <c r="B77" s="251" t="s">
        <v>282</v>
      </c>
      <c r="C77" s="224" t="s">
        <v>283</v>
      </c>
      <c r="D77" s="224" t="s">
        <v>284</v>
      </c>
      <c r="E77" s="36"/>
      <c r="F77" s="37" t="s">
        <v>285</v>
      </c>
      <c r="G77" s="139"/>
      <c r="H77" s="252">
        <v>0.5</v>
      </c>
      <c r="I77" s="253">
        <v>332500</v>
      </c>
      <c r="J77" s="139" t="s">
        <v>1153</v>
      </c>
      <c r="K77" s="246"/>
      <c r="L77" s="37" t="s">
        <v>330</v>
      </c>
      <c r="M77" s="255" t="s">
        <v>107</v>
      </c>
      <c r="N77" s="256" t="s">
        <v>287</v>
      </c>
      <c r="O77" s="256" t="s">
        <v>331</v>
      </c>
      <c r="P77" s="256" t="s">
        <v>415</v>
      </c>
      <c r="Q77" s="256" t="s">
        <v>415</v>
      </c>
      <c r="R77" s="256" t="s">
        <v>412</v>
      </c>
      <c r="S77" s="256" t="s">
        <v>412</v>
      </c>
      <c r="T77" s="36" t="s">
        <v>172</v>
      </c>
      <c r="U77" s="256" t="s">
        <v>412</v>
      </c>
      <c r="V77" s="255">
        <v>233.94</v>
      </c>
      <c r="W77" s="142"/>
      <c r="X77" s="142"/>
      <c r="Y77" s="142"/>
    </row>
    <row r="78" spans="1:25" s="143" customFormat="1" ht="25.5">
      <c r="A78" s="36">
        <v>26</v>
      </c>
      <c r="B78" s="251" t="s">
        <v>282</v>
      </c>
      <c r="C78" s="224" t="s">
        <v>283</v>
      </c>
      <c r="D78" s="224" t="s">
        <v>284</v>
      </c>
      <c r="E78" s="36"/>
      <c r="F78" s="37" t="s">
        <v>285</v>
      </c>
      <c r="G78" s="139"/>
      <c r="H78" s="252">
        <v>0.5</v>
      </c>
      <c r="I78" s="253">
        <v>193500</v>
      </c>
      <c r="J78" s="139" t="s">
        <v>1153</v>
      </c>
      <c r="K78" s="246"/>
      <c r="L78" s="37" t="s">
        <v>332</v>
      </c>
      <c r="M78" s="256" t="s">
        <v>129</v>
      </c>
      <c r="N78" s="256" t="s">
        <v>287</v>
      </c>
      <c r="O78" s="256" t="s">
        <v>292</v>
      </c>
      <c r="P78" s="256" t="s">
        <v>412</v>
      </c>
      <c r="Q78" s="256" t="s">
        <v>412</v>
      </c>
      <c r="R78" s="256" t="s">
        <v>412</v>
      </c>
      <c r="S78" s="256" t="s">
        <v>412</v>
      </c>
      <c r="T78" s="36" t="s">
        <v>172</v>
      </c>
      <c r="U78" s="256" t="s">
        <v>412</v>
      </c>
      <c r="V78" s="255">
        <v>136.09</v>
      </c>
      <c r="W78" s="142"/>
      <c r="X78" s="142"/>
      <c r="Y78" s="142"/>
    </row>
    <row r="79" spans="1:25" s="143" customFormat="1">
      <c r="A79" s="36">
        <v>27</v>
      </c>
      <c r="B79" s="251" t="s">
        <v>282</v>
      </c>
      <c r="C79" s="224" t="s">
        <v>283</v>
      </c>
      <c r="D79" s="224" t="s">
        <v>284</v>
      </c>
      <c r="E79" s="36"/>
      <c r="F79" s="37" t="s">
        <v>285</v>
      </c>
      <c r="G79" s="139"/>
      <c r="H79" s="252">
        <v>0.5</v>
      </c>
      <c r="I79" s="253">
        <v>124000</v>
      </c>
      <c r="J79" s="139" t="s">
        <v>1153</v>
      </c>
      <c r="K79" s="246"/>
      <c r="L79" s="37" t="s">
        <v>333</v>
      </c>
      <c r="M79" s="255" t="s">
        <v>107</v>
      </c>
      <c r="N79" s="256" t="s">
        <v>287</v>
      </c>
      <c r="O79" s="256" t="s">
        <v>334</v>
      </c>
      <c r="P79" s="256" t="s">
        <v>412</v>
      </c>
      <c r="Q79" s="256" t="s">
        <v>412</v>
      </c>
      <c r="R79" s="256" t="s">
        <v>412</v>
      </c>
      <c r="S79" s="256" t="s">
        <v>412</v>
      </c>
      <c r="T79" s="36" t="s">
        <v>172</v>
      </c>
      <c r="U79" s="256" t="s">
        <v>412</v>
      </c>
      <c r="V79" s="255">
        <v>82.14</v>
      </c>
      <c r="W79" s="142"/>
      <c r="X79" s="142"/>
      <c r="Y79" s="142"/>
    </row>
    <row r="80" spans="1:25" s="143" customFormat="1" ht="76.5">
      <c r="A80" s="36">
        <v>28</v>
      </c>
      <c r="B80" s="251" t="s">
        <v>282</v>
      </c>
      <c r="C80" s="224" t="s">
        <v>283</v>
      </c>
      <c r="D80" s="224" t="s">
        <v>284</v>
      </c>
      <c r="E80" s="36"/>
      <c r="F80" s="37" t="s">
        <v>285</v>
      </c>
      <c r="G80" s="139"/>
      <c r="H80" s="252">
        <v>0.5</v>
      </c>
      <c r="I80" s="253">
        <v>154000</v>
      </c>
      <c r="J80" s="139" t="s">
        <v>1153</v>
      </c>
      <c r="K80" s="246"/>
      <c r="L80" s="37" t="s">
        <v>335</v>
      </c>
      <c r="M80" s="255" t="s">
        <v>107</v>
      </c>
      <c r="N80" s="256" t="s">
        <v>287</v>
      </c>
      <c r="O80" s="256" t="s">
        <v>336</v>
      </c>
      <c r="P80" s="256" t="s">
        <v>412</v>
      </c>
      <c r="Q80" s="256" t="s">
        <v>412</v>
      </c>
      <c r="R80" s="256" t="s">
        <v>412</v>
      </c>
      <c r="S80" s="256" t="s">
        <v>412</v>
      </c>
      <c r="T80" s="36" t="s">
        <v>172</v>
      </c>
      <c r="U80" s="256" t="s">
        <v>412</v>
      </c>
      <c r="V80" s="255">
        <v>102.28</v>
      </c>
      <c r="W80" s="142"/>
      <c r="X80" s="142"/>
      <c r="Y80" s="142"/>
    </row>
    <row r="81" spans="1:25" s="143" customFormat="1" ht="38.25">
      <c r="A81" s="36">
        <v>29</v>
      </c>
      <c r="B81" s="251" t="s">
        <v>282</v>
      </c>
      <c r="C81" s="224" t="s">
        <v>283</v>
      </c>
      <c r="D81" s="224" t="s">
        <v>284</v>
      </c>
      <c r="E81" s="36"/>
      <c r="F81" s="37">
        <v>1973</v>
      </c>
      <c r="G81" s="139"/>
      <c r="H81" s="252">
        <v>0.28000000000000003</v>
      </c>
      <c r="I81" s="253">
        <v>140400</v>
      </c>
      <c r="J81" s="139" t="s">
        <v>1153</v>
      </c>
      <c r="K81" s="246"/>
      <c r="L81" s="41" t="s">
        <v>337</v>
      </c>
      <c r="M81" s="255" t="s">
        <v>107</v>
      </c>
      <c r="N81" s="256" t="s">
        <v>315</v>
      </c>
      <c r="O81" s="256" t="s">
        <v>338</v>
      </c>
      <c r="P81" s="256" t="s">
        <v>412</v>
      </c>
      <c r="Q81" s="256" t="s">
        <v>412</v>
      </c>
      <c r="R81" s="256" t="s">
        <v>412</v>
      </c>
      <c r="S81" s="256" t="s">
        <v>422</v>
      </c>
      <c r="T81" s="36" t="s">
        <v>172</v>
      </c>
      <c r="U81" s="256" t="s">
        <v>412</v>
      </c>
      <c r="V81" s="255">
        <v>64.8</v>
      </c>
      <c r="W81" s="142"/>
      <c r="X81" s="142"/>
      <c r="Y81" s="142"/>
    </row>
    <row r="82" spans="1:25" s="143" customFormat="1" ht="25.5">
      <c r="A82" s="36">
        <v>30</v>
      </c>
      <c r="B82" s="251" t="s">
        <v>282</v>
      </c>
      <c r="C82" s="224" t="s">
        <v>283</v>
      </c>
      <c r="D82" s="224" t="s">
        <v>284</v>
      </c>
      <c r="E82" s="36"/>
      <c r="F82" s="37" t="s">
        <v>285</v>
      </c>
      <c r="G82" s="139"/>
      <c r="H82" s="252">
        <v>0.5</v>
      </c>
      <c r="I82" s="253">
        <v>78000</v>
      </c>
      <c r="J82" s="139" t="s">
        <v>1153</v>
      </c>
      <c r="K82" s="246"/>
      <c r="L82" s="37" t="s">
        <v>339</v>
      </c>
      <c r="M82" s="255" t="s">
        <v>107</v>
      </c>
      <c r="N82" s="256" t="s">
        <v>287</v>
      </c>
      <c r="O82" s="256" t="s">
        <v>292</v>
      </c>
      <c r="P82" s="256" t="s">
        <v>415</v>
      </c>
      <c r="Q82" s="256" t="s">
        <v>412</v>
      </c>
      <c r="R82" s="256" t="s">
        <v>415</v>
      </c>
      <c r="S82" s="256" t="s">
        <v>412</v>
      </c>
      <c r="T82" s="36" t="s">
        <v>172</v>
      </c>
      <c r="U82" s="256" t="s">
        <v>412</v>
      </c>
      <c r="V82" s="255">
        <v>51.72</v>
      </c>
      <c r="W82" s="142"/>
      <c r="X82" s="142"/>
      <c r="Y82" s="142"/>
    </row>
    <row r="83" spans="1:25" s="143" customFormat="1" ht="38.25">
      <c r="A83" s="36">
        <v>31</v>
      </c>
      <c r="B83" s="251" t="s">
        <v>282</v>
      </c>
      <c r="C83" s="224" t="s">
        <v>283</v>
      </c>
      <c r="D83" s="224" t="s">
        <v>284</v>
      </c>
      <c r="E83" s="36"/>
      <c r="F83" s="37" t="s">
        <v>285</v>
      </c>
      <c r="G83" s="139"/>
      <c r="H83" s="252">
        <v>0.5</v>
      </c>
      <c r="I83" s="253">
        <v>347000</v>
      </c>
      <c r="J83" s="139" t="s">
        <v>1153</v>
      </c>
      <c r="K83" s="246"/>
      <c r="L83" s="37" t="s">
        <v>340</v>
      </c>
      <c r="M83" s="255" t="s">
        <v>107</v>
      </c>
      <c r="N83" s="256" t="s">
        <v>287</v>
      </c>
      <c r="O83" s="256" t="s">
        <v>341</v>
      </c>
      <c r="P83" s="256" t="s">
        <v>415</v>
      </c>
      <c r="Q83" s="256" t="s">
        <v>415</v>
      </c>
      <c r="R83" s="256" t="s">
        <v>412</v>
      </c>
      <c r="S83" s="256" t="s">
        <v>415</v>
      </c>
      <c r="T83" s="36" t="s">
        <v>172</v>
      </c>
      <c r="U83" s="256" t="s">
        <v>412</v>
      </c>
      <c r="V83" s="255">
        <v>244.21</v>
      </c>
      <c r="W83" s="142"/>
      <c r="X83" s="142"/>
      <c r="Y83" s="142"/>
    </row>
    <row r="84" spans="1:25" s="143" customFormat="1" ht="25.5">
      <c r="A84" s="36">
        <v>32</v>
      </c>
      <c r="B84" s="251" t="s">
        <v>282</v>
      </c>
      <c r="C84" s="224" t="s">
        <v>283</v>
      </c>
      <c r="D84" s="224" t="s">
        <v>284</v>
      </c>
      <c r="E84" s="36"/>
      <c r="F84" s="37" t="s">
        <v>285</v>
      </c>
      <c r="G84" s="139"/>
      <c r="H84" s="252">
        <v>0.5</v>
      </c>
      <c r="I84" s="253">
        <v>157500</v>
      </c>
      <c r="J84" s="139" t="s">
        <v>1153</v>
      </c>
      <c r="K84" s="246"/>
      <c r="L84" s="37" t="s">
        <v>342</v>
      </c>
      <c r="M84" s="255" t="s">
        <v>107</v>
      </c>
      <c r="N84" s="256" t="s">
        <v>287</v>
      </c>
      <c r="O84" s="256" t="s">
        <v>292</v>
      </c>
      <c r="P84" s="256" t="s">
        <v>412</v>
      </c>
      <c r="Q84" s="256" t="s">
        <v>415</v>
      </c>
      <c r="R84" s="256" t="s">
        <v>412</v>
      </c>
      <c r="S84" s="256" t="s">
        <v>412</v>
      </c>
      <c r="T84" s="36" t="s">
        <v>172</v>
      </c>
      <c r="U84" s="256" t="s">
        <v>412</v>
      </c>
      <c r="V84" s="255">
        <v>104.38</v>
      </c>
      <c r="W84" s="142"/>
      <c r="X84" s="142"/>
      <c r="Y84" s="142"/>
    </row>
    <row r="85" spans="1:25" s="143" customFormat="1" ht="25.5">
      <c r="A85" s="36">
        <v>33</v>
      </c>
      <c r="B85" s="251" t="s">
        <v>282</v>
      </c>
      <c r="C85" s="224" t="s">
        <v>283</v>
      </c>
      <c r="D85" s="224" t="s">
        <v>284</v>
      </c>
      <c r="E85" s="36"/>
      <c r="F85" s="37" t="s">
        <v>285</v>
      </c>
      <c r="G85" s="139"/>
      <c r="H85" s="252">
        <v>0.5</v>
      </c>
      <c r="I85" s="253">
        <v>101500</v>
      </c>
      <c r="J85" s="139" t="s">
        <v>1153</v>
      </c>
      <c r="K85" s="246"/>
      <c r="L85" s="37" t="s">
        <v>343</v>
      </c>
      <c r="M85" s="255" t="s">
        <v>107</v>
      </c>
      <c r="N85" s="256" t="s">
        <v>287</v>
      </c>
      <c r="O85" s="256" t="s">
        <v>292</v>
      </c>
      <c r="P85" s="256" t="s">
        <v>412</v>
      </c>
      <c r="Q85" s="256" t="s">
        <v>415</v>
      </c>
      <c r="R85" s="256" t="s">
        <v>412</v>
      </c>
      <c r="S85" s="256" t="s">
        <v>412</v>
      </c>
      <c r="T85" s="36" t="s">
        <v>172</v>
      </c>
      <c r="U85" s="256" t="s">
        <v>412</v>
      </c>
      <c r="V85" s="255">
        <v>67.45</v>
      </c>
      <c r="W85" s="142"/>
      <c r="X85" s="142"/>
      <c r="Y85" s="142"/>
    </row>
    <row r="86" spans="1:25" s="143" customFormat="1" ht="25.5">
      <c r="A86" s="36">
        <v>34</v>
      </c>
      <c r="B86" s="251" t="s">
        <v>282</v>
      </c>
      <c r="C86" s="224" t="s">
        <v>283</v>
      </c>
      <c r="D86" s="224" t="s">
        <v>284</v>
      </c>
      <c r="E86" s="36"/>
      <c r="F86" s="37" t="s">
        <v>285</v>
      </c>
      <c r="G86" s="139"/>
      <c r="H86" s="252">
        <v>0.5</v>
      </c>
      <c r="I86" s="253">
        <v>76000</v>
      </c>
      <c r="J86" s="139" t="s">
        <v>1153</v>
      </c>
      <c r="K86" s="246"/>
      <c r="L86" s="37" t="s">
        <v>344</v>
      </c>
      <c r="M86" s="255" t="s">
        <v>107</v>
      </c>
      <c r="N86" s="256" t="s">
        <v>287</v>
      </c>
      <c r="O86" s="256" t="s">
        <v>292</v>
      </c>
      <c r="P86" s="256" t="s">
        <v>412</v>
      </c>
      <c r="Q86" s="256" t="s">
        <v>412</v>
      </c>
      <c r="R86" s="256" t="s">
        <v>412</v>
      </c>
      <c r="S86" s="256" t="s">
        <v>412</v>
      </c>
      <c r="T86" s="36" t="s">
        <v>172</v>
      </c>
      <c r="U86" s="256" t="s">
        <v>412</v>
      </c>
      <c r="V86" s="255">
        <v>50.52</v>
      </c>
      <c r="W86" s="142"/>
      <c r="X86" s="142"/>
      <c r="Y86" s="142"/>
    </row>
    <row r="87" spans="1:25" s="143" customFormat="1" ht="25.5">
      <c r="A87" s="36">
        <v>35</v>
      </c>
      <c r="B87" s="251" t="s">
        <v>282</v>
      </c>
      <c r="C87" s="224" t="s">
        <v>283</v>
      </c>
      <c r="D87" s="224" t="s">
        <v>284</v>
      </c>
      <c r="E87" s="36"/>
      <c r="F87" s="41" t="s">
        <v>285</v>
      </c>
      <c r="G87" s="139"/>
      <c r="H87" s="252">
        <v>0.5</v>
      </c>
      <c r="I87" s="253">
        <v>195500</v>
      </c>
      <c r="J87" s="139" t="s">
        <v>1153</v>
      </c>
      <c r="K87" s="246"/>
      <c r="L87" s="41" t="s">
        <v>345</v>
      </c>
      <c r="M87" s="255" t="s">
        <v>107</v>
      </c>
      <c r="N87" s="256" t="s">
        <v>287</v>
      </c>
      <c r="O87" s="256" t="s">
        <v>292</v>
      </c>
      <c r="P87" s="256" t="s">
        <v>412</v>
      </c>
      <c r="Q87" s="256" t="s">
        <v>412</v>
      </c>
      <c r="R87" s="256" t="s">
        <v>415</v>
      </c>
      <c r="S87" s="256" t="s">
        <v>412</v>
      </c>
      <c r="T87" s="36" t="s">
        <v>172</v>
      </c>
      <c r="U87" s="256" t="s">
        <v>412</v>
      </c>
      <c r="V87" s="255">
        <v>137.5</v>
      </c>
      <c r="W87" s="142"/>
      <c r="X87" s="142"/>
      <c r="Y87" s="142"/>
    </row>
    <row r="88" spans="1:25" s="143" customFormat="1" ht="25.5">
      <c r="A88" s="36">
        <v>36</v>
      </c>
      <c r="B88" s="251" t="s">
        <v>282</v>
      </c>
      <c r="C88" s="224" t="s">
        <v>283</v>
      </c>
      <c r="D88" s="224" t="s">
        <v>284</v>
      </c>
      <c r="E88" s="36"/>
      <c r="F88" s="37" t="s">
        <v>285</v>
      </c>
      <c r="G88" s="139"/>
      <c r="H88" s="252">
        <v>0.5</v>
      </c>
      <c r="I88" s="253">
        <v>63500</v>
      </c>
      <c r="J88" s="139" t="s">
        <v>1153</v>
      </c>
      <c r="K88" s="246"/>
      <c r="L88" s="37" t="s">
        <v>346</v>
      </c>
      <c r="M88" s="256" t="s">
        <v>129</v>
      </c>
      <c r="N88" s="256" t="s">
        <v>287</v>
      </c>
      <c r="O88" s="256" t="s">
        <v>292</v>
      </c>
      <c r="P88" s="256" t="s">
        <v>412</v>
      </c>
      <c r="Q88" s="256" t="s">
        <v>412</v>
      </c>
      <c r="R88" s="256" t="s">
        <v>412</v>
      </c>
      <c r="S88" s="256" t="s">
        <v>412</v>
      </c>
      <c r="T88" s="36" t="s">
        <v>172</v>
      </c>
      <c r="U88" s="256" t="s">
        <v>412</v>
      </c>
      <c r="V88" s="255">
        <v>42.29</v>
      </c>
      <c r="W88" s="142"/>
      <c r="X88" s="142"/>
      <c r="Y88" s="142"/>
    </row>
    <row r="89" spans="1:25" s="143" customFormat="1" ht="38.25">
      <c r="A89" s="36">
        <v>37</v>
      </c>
      <c r="B89" s="251" t="s">
        <v>282</v>
      </c>
      <c r="C89" s="224" t="s">
        <v>283</v>
      </c>
      <c r="D89" s="224" t="s">
        <v>284</v>
      </c>
      <c r="E89" s="36"/>
      <c r="F89" s="37" t="s">
        <v>285</v>
      </c>
      <c r="G89" s="139"/>
      <c r="H89" s="252">
        <v>0.5</v>
      </c>
      <c r="I89" s="253">
        <v>60500</v>
      </c>
      <c r="J89" s="139" t="s">
        <v>1153</v>
      </c>
      <c r="K89" s="246"/>
      <c r="L89" s="37" t="s">
        <v>347</v>
      </c>
      <c r="M89" s="255" t="s">
        <v>107</v>
      </c>
      <c r="N89" s="255" t="s">
        <v>114</v>
      </c>
      <c r="O89" s="256" t="s">
        <v>295</v>
      </c>
      <c r="P89" s="256" t="s">
        <v>422</v>
      </c>
      <c r="Q89" s="256" t="s">
        <v>412</v>
      </c>
      <c r="R89" s="256" t="s">
        <v>412</v>
      </c>
      <c r="S89" s="256" t="s">
        <v>412</v>
      </c>
      <c r="T89" s="36" t="s">
        <v>172</v>
      </c>
      <c r="U89" s="256" t="s">
        <v>412</v>
      </c>
      <c r="V89" s="255">
        <v>40</v>
      </c>
      <c r="W89" s="142"/>
      <c r="X89" s="142"/>
      <c r="Y89" s="142"/>
    </row>
    <row r="90" spans="1:25" s="143" customFormat="1" ht="25.5">
      <c r="A90" s="36">
        <v>38</v>
      </c>
      <c r="B90" s="251" t="s">
        <v>282</v>
      </c>
      <c r="C90" s="224" t="s">
        <v>283</v>
      </c>
      <c r="D90" s="224" t="s">
        <v>284</v>
      </c>
      <c r="E90" s="36"/>
      <c r="F90" s="41" t="s">
        <v>285</v>
      </c>
      <c r="G90" s="139"/>
      <c r="H90" s="252">
        <v>0.5</v>
      </c>
      <c r="I90" s="253">
        <v>298500</v>
      </c>
      <c r="J90" s="139" t="s">
        <v>1153</v>
      </c>
      <c r="K90" s="246"/>
      <c r="L90" s="41" t="s">
        <v>348</v>
      </c>
      <c r="M90" s="255" t="s">
        <v>107</v>
      </c>
      <c r="N90" s="256" t="s">
        <v>287</v>
      </c>
      <c r="O90" s="256" t="s">
        <v>292</v>
      </c>
      <c r="P90" s="256" t="s">
        <v>412</v>
      </c>
      <c r="Q90" s="256" t="s">
        <v>412</v>
      </c>
      <c r="R90" s="256" t="s">
        <v>412</v>
      </c>
      <c r="S90" s="256" t="s">
        <v>412</v>
      </c>
      <c r="T90" s="36" t="s">
        <v>172</v>
      </c>
      <c r="U90" s="256" t="s">
        <v>412</v>
      </c>
      <c r="V90" s="255">
        <v>209.97</v>
      </c>
      <c r="W90" s="142"/>
      <c r="X90" s="142"/>
      <c r="Y90" s="142"/>
    </row>
    <row r="91" spans="1:25" s="143" customFormat="1" ht="38.25">
      <c r="A91" s="36">
        <v>39</v>
      </c>
      <c r="B91" s="251" t="s">
        <v>282</v>
      </c>
      <c r="C91" s="224" t="s">
        <v>283</v>
      </c>
      <c r="D91" s="224" t="s">
        <v>284</v>
      </c>
      <c r="E91" s="36"/>
      <c r="F91" s="41" t="s">
        <v>285</v>
      </c>
      <c r="G91" s="139"/>
      <c r="H91" s="252">
        <v>0.5</v>
      </c>
      <c r="I91" s="253">
        <v>59000</v>
      </c>
      <c r="J91" s="139" t="s">
        <v>1153</v>
      </c>
      <c r="K91" s="246"/>
      <c r="L91" s="41" t="s">
        <v>349</v>
      </c>
      <c r="M91" s="255" t="s">
        <v>107</v>
      </c>
      <c r="N91" s="255" t="s">
        <v>114</v>
      </c>
      <c r="O91" s="256" t="s">
        <v>350</v>
      </c>
      <c r="P91" s="256" t="s">
        <v>412</v>
      </c>
      <c r="Q91" s="256" t="s">
        <v>412</v>
      </c>
      <c r="R91" s="256" t="s">
        <v>412</v>
      </c>
      <c r="S91" s="256" t="s">
        <v>412</v>
      </c>
      <c r="T91" s="36" t="s">
        <v>172</v>
      </c>
      <c r="U91" s="256" t="s">
        <v>412</v>
      </c>
      <c r="V91" s="255">
        <v>39</v>
      </c>
      <c r="W91" s="142"/>
      <c r="X91" s="142"/>
      <c r="Y91" s="142"/>
    </row>
    <row r="92" spans="1:25" s="143" customFormat="1" ht="25.5">
      <c r="A92" s="36">
        <v>40</v>
      </c>
      <c r="B92" s="251" t="s">
        <v>282</v>
      </c>
      <c r="C92" s="224" t="s">
        <v>283</v>
      </c>
      <c r="D92" s="224" t="s">
        <v>284</v>
      </c>
      <c r="E92" s="36"/>
      <c r="F92" s="37" t="s">
        <v>285</v>
      </c>
      <c r="G92" s="139"/>
      <c r="H92" s="252">
        <v>0.5</v>
      </c>
      <c r="I92" s="253">
        <v>78000</v>
      </c>
      <c r="J92" s="139" t="s">
        <v>1153</v>
      </c>
      <c r="K92" s="246"/>
      <c r="L92" s="37" t="s">
        <v>351</v>
      </c>
      <c r="M92" s="255" t="s">
        <v>107</v>
      </c>
      <c r="N92" s="256" t="s">
        <v>287</v>
      </c>
      <c r="O92" s="256" t="s">
        <v>324</v>
      </c>
      <c r="P92" s="256" t="s">
        <v>412</v>
      </c>
      <c r="Q92" s="256" t="s">
        <v>412</v>
      </c>
      <c r="R92" s="256" t="s">
        <v>412</v>
      </c>
      <c r="S92" s="256" t="s">
        <v>412</v>
      </c>
      <c r="T92" s="36" t="s">
        <v>172</v>
      </c>
      <c r="U92" s="256" t="s">
        <v>412</v>
      </c>
      <c r="V92" s="255">
        <v>51.62</v>
      </c>
      <c r="W92" s="142"/>
      <c r="X92" s="142"/>
      <c r="Y92" s="142"/>
    </row>
    <row r="93" spans="1:25" s="143" customFormat="1" ht="25.5">
      <c r="A93" s="36">
        <v>41</v>
      </c>
      <c r="B93" s="251" t="s">
        <v>282</v>
      </c>
      <c r="C93" s="224" t="s">
        <v>283</v>
      </c>
      <c r="D93" s="224" t="s">
        <v>284</v>
      </c>
      <c r="E93" s="36"/>
      <c r="F93" s="37">
        <v>1968</v>
      </c>
      <c r="G93" s="139"/>
      <c r="H93" s="252">
        <v>0.33</v>
      </c>
      <c r="I93" s="253">
        <v>718909.99999999988</v>
      </c>
      <c r="J93" s="139" t="s">
        <v>1153</v>
      </c>
      <c r="K93" s="246"/>
      <c r="L93" s="37" t="s">
        <v>352</v>
      </c>
      <c r="M93" s="256" t="s">
        <v>129</v>
      </c>
      <c r="N93" s="255" t="s">
        <v>120</v>
      </c>
      <c r="O93" s="256" t="s">
        <v>353</v>
      </c>
      <c r="P93" s="256" t="s">
        <v>415</v>
      </c>
      <c r="Q93" s="256" t="s">
        <v>422</v>
      </c>
      <c r="R93" s="256" t="s">
        <v>412</v>
      </c>
      <c r="S93" s="256" t="s">
        <v>415</v>
      </c>
      <c r="T93" s="36" t="s">
        <v>172</v>
      </c>
      <c r="U93" s="256" t="s">
        <v>412</v>
      </c>
      <c r="V93" s="255">
        <v>377.37</v>
      </c>
      <c r="W93" s="142"/>
      <c r="X93" s="142"/>
      <c r="Y93" s="142"/>
    </row>
    <row r="94" spans="1:25" s="143" customFormat="1" ht="38.25">
      <c r="A94" s="36">
        <v>42</v>
      </c>
      <c r="B94" s="251" t="s">
        <v>282</v>
      </c>
      <c r="C94" s="224" t="s">
        <v>283</v>
      </c>
      <c r="D94" s="224" t="s">
        <v>284</v>
      </c>
      <c r="E94" s="36"/>
      <c r="F94" s="37" t="s">
        <v>285</v>
      </c>
      <c r="G94" s="139"/>
      <c r="H94" s="252">
        <v>0.5</v>
      </c>
      <c r="I94" s="253">
        <v>342500</v>
      </c>
      <c r="J94" s="139" t="s">
        <v>1153</v>
      </c>
      <c r="K94" s="246"/>
      <c r="L94" s="37" t="s">
        <v>354</v>
      </c>
      <c r="M94" s="256" t="s">
        <v>129</v>
      </c>
      <c r="N94" s="256" t="s">
        <v>355</v>
      </c>
      <c r="O94" s="256" t="s">
        <v>356</v>
      </c>
      <c r="P94" s="256" t="s">
        <v>412</v>
      </c>
      <c r="Q94" s="256" t="s">
        <v>412</v>
      </c>
      <c r="R94" s="256" t="s">
        <v>415</v>
      </c>
      <c r="S94" s="256" t="s">
        <v>412</v>
      </c>
      <c r="T94" s="36" t="s">
        <v>172</v>
      </c>
      <c r="U94" s="256" t="s">
        <v>412</v>
      </c>
      <c r="V94" s="255">
        <v>240.93</v>
      </c>
      <c r="W94" s="142"/>
      <c r="X94" s="142"/>
      <c r="Y94" s="142"/>
    </row>
    <row r="95" spans="1:25" s="143" customFormat="1" ht="33" customHeight="1">
      <c r="A95" s="36">
        <v>43</v>
      </c>
      <c r="B95" s="251" t="s">
        <v>282</v>
      </c>
      <c r="C95" s="224" t="s">
        <v>283</v>
      </c>
      <c r="D95" s="224" t="s">
        <v>284</v>
      </c>
      <c r="E95" s="36"/>
      <c r="F95" s="37" t="s">
        <v>285</v>
      </c>
      <c r="G95" s="139"/>
      <c r="H95" s="252">
        <v>0.5</v>
      </c>
      <c r="I95" s="253">
        <v>202500</v>
      </c>
      <c r="J95" s="139" t="s">
        <v>1153</v>
      </c>
      <c r="K95" s="246"/>
      <c r="L95" s="37" t="s">
        <v>357</v>
      </c>
      <c r="M95" s="256" t="s">
        <v>129</v>
      </c>
      <c r="N95" s="256" t="s">
        <v>358</v>
      </c>
      <c r="O95" s="256" t="s">
        <v>359</v>
      </c>
      <c r="P95" s="256" t="s">
        <v>412</v>
      </c>
      <c r="Q95" s="256" t="s">
        <v>412</v>
      </c>
      <c r="R95" s="256" t="s">
        <v>412</v>
      </c>
      <c r="S95" s="256" t="s">
        <v>412</v>
      </c>
      <c r="T95" s="36" t="s">
        <v>172</v>
      </c>
      <c r="U95" s="256" t="s">
        <v>412</v>
      </c>
      <c r="V95" s="255">
        <v>142.43</v>
      </c>
      <c r="W95" s="142"/>
      <c r="X95" s="142"/>
      <c r="Y95" s="142"/>
    </row>
    <row r="96" spans="1:25" s="143" customFormat="1" ht="25.5">
      <c r="A96" s="36">
        <v>44</v>
      </c>
      <c r="B96" s="251" t="s">
        <v>282</v>
      </c>
      <c r="C96" s="224" t="s">
        <v>283</v>
      </c>
      <c r="D96" s="224" t="s">
        <v>284</v>
      </c>
      <c r="E96" s="36"/>
      <c r="F96" s="37" t="s">
        <v>285</v>
      </c>
      <c r="G96" s="139"/>
      <c r="H96" s="252">
        <v>0.5</v>
      </c>
      <c r="I96" s="253">
        <v>230500</v>
      </c>
      <c r="J96" s="139" t="s">
        <v>1153</v>
      </c>
      <c r="K96" s="246"/>
      <c r="L96" s="37" t="s">
        <v>360</v>
      </c>
      <c r="M96" s="256" t="s">
        <v>129</v>
      </c>
      <c r="N96" s="256" t="s">
        <v>287</v>
      </c>
      <c r="O96" s="256" t="s">
        <v>292</v>
      </c>
      <c r="P96" s="256" t="s">
        <v>412</v>
      </c>
      <c r="Q96" s="256" t="s">
        <v>412</v>
      </c>
      <c r="R96" s="256" t="s">
        <v>412</v>
      </c>
      <c r="S96" s="256" t="s">
        <v>412</v>
      </c>
      <c r="T96" s="36" t="s">
        <v>172</v>
      </c>
      <c r="U96" s="256" t="s">
        <v>412</v>
      </c>
      <c r="V96" s="255">
        <v>162.15</v>
      </c>
      <c r="W96" s="142"/>
      <c r="X96" s="142"/>
      <c r="Y96" s="142"/>
    </row>
    <row r="97" spans="1:25" s="143" customFormat="1" ht="31.5" customHeight="1">
      <c r="A97" s="36">
        <v>45</v>
      </c>
      <c r="B97" s="251" t="s">
        <v>282</v>
      </c>
      <c r="C97" s="224" t="s">
        <v>283</v>
      </c>
      <c r="D97" s="224" t="s">
        <v>284</v>
      </c>
      <c r="E97" s="36"/>
      <c r="F97" s="37">
        <v>1961</v>
      </c>
      <c r="G97" s="139"/>
      <c r="H97" s="252">
        <v>0.43</v>
      </c>
      <c r="I97" s="253">
        <v>200640.00000000003</v>
      </c>
      <c r="J97" s="139" t="s">
        <v>1153</v>
      </c>
      <c r="K97" s="246"/>
      <c r="L97" s="37" t="s">
        <v>361</v>
      </c>
      <c r="M97" s="256" t="s">
        <v>362</v>
      </c>
      <c r="N97" s="256" t="s">
        <v>363</v>
      </c>
      <c r="O97" s="256" t="s">
        <v>235</v>
      </c>
      <c r="P97" s="256" t="s">
        <v>422</v>
      </c>
      <c r="Q97" s="256" t="s">
        <v>412</v>
      </c>
      <c r="R97" s="256" t="s">
        <v>412</v>
      </c>
      <c r="S97" s="256" t="s">
        <v>412</v>
      </c>
      <c r="T97" s="36" t="s">
        <v>172</v>
      </c>
      <c r="U97" s="256" t="s">
        <v>412</v>
      </c>
      <c r="V97" s="255">
        <v>123.75</v>
      </c>
      <c r="W97" s="142"/>
      <c r="X97" s="142"/>
      <c r="Y97" s="142"/>
    </row>
    <row r="98" spans="1:25" s="143" customFormat="1" ht="38.25">
      <c r="A98" s="36">
        <v>46</v>
      </c>
      <c r="B98" s="251" t="s">
        <v>282</v>
      </c>
      <c r="C98" s="224" t="s">
        <v>283</v>
      </c>
      <c r="D98" s="224" t="s">
        <v>284</v>
      </c>
      <c r="E98" s="36"/>
      <c r="F98" s="37" t="s">
        <v>285</v>
      </c>
      <c r="G98" s="139"/>
      <c r="H98" s="252">
        <v>0.5</v>
      </c>
      <c r="I98" s="253">
        <v>256000</v>
      </c>
      <c r="J98" s="139" t="s">
        <v>1153</v>
      </c>
      <c r="K98" s="246"/>
      <c r="L98" s="37" t="s">
        <v>364</v>
      </c>
      <c r="M98" s="255" t="s">
        <v>107</v>
      </c>
      <c r="N98" s="256" t="s">
        <v>287</v>
      </c>
      <c r="O98" s="256" t="s">
        <v>365</v>
      </c>
      <c r="P98" s="256" t="s">
        <v>412</v>
      </c>
      <c r="Q98" s="256" t="s">
        <v>412</v>
      </c>
      <c r="R98" s="256" t="s">
        <v>415</v>
      </c>
      <c r="S98" s="256" t="s">
        <v>412</v>
      </c>
      <c r="T98" s="36" t="s">
        <v>172</v>
      </c>
      <c r="U98" s="256" t="s">
        <v>412</v>
      </c>
      <c r="V98" s="255">
        <v>180.16</v>
      </c>
      <c r="W98" s="142"/>
      <c r="X98" s="142"/>
      <c r="Y98" s="142"/>
    </row>
    <row r="99" spans="1:25" s="143" customFormat="1" ht="21.75" customHeight="1">
      <c r="A99" s="36">
        <v>47</v>
      </c>
      <c r="B99" s="251" t="s">
        <v>282</v>
      </c>
      <c r="C99" s="224" t="s">
        <v>283</v>
      </c>
      <c r="D99" s="224" t="s">
        <v>284</v>
      </c>
      <c r="E99" s="36"/>
      <c r="F99" s="41">
        <v>1963</v>
      </c>
      <c r="G99" s="139"/>
      <c r="H99" s="257">
        <v>0.37</v>
      </c>
      <c r="I99" s="253">
        <v>240660</v>
      </c>
      <c r="J99" s="139" t="s">
        <v>1153</v>
      </c>
      <c r="K99" s="246"/>
      <c r="L99" s="41" t="s">
        <v>366</v>
      </c>
      <c r="M99" s="255" t="s">
        <v>107</v>
      </c>
      <c r="N99" s="256" t="s">
        <v>315</v>
      </c>
      <c r="O99" s="256" t="s">
        <v>307</v>
      </c>
      <c r="P99" s="256" t="s">
        <v>412</v>
      </c>
      <c r="Q99" s="256" t="s">
        <v>412</v>
      </c>
      <c r="R99" s="256" t="s">
        <v>412</v>
      </c>
      <c r="S99" s="256" t="s">
        <v>412</v>
      </c>
      <c r="T99" s="36" t="s">
        <v>172</v>
      </c>
      <c r="U99" s="256" t="s">
        <v>412</v>
      </c>
      <c r="V99" s="255">
        <v>134.32</v>
      </c>
      <c r="W99" s="142"/>
      <c r="X99" s="142"/>
      <c r="Y99" s="142"/>
    </row>
    <row r="100" spans="1:25" s="143" customFormat="1" ht="25.5">
      <c r="A100" s="36">
        <v>48</v>
      </c>
      <c r="B100" s="251" t="s">
        <v>282</v>
      </c>
      <c r="C100" s="224" t="s">
        <v>283</v>
      </c>
      <c r="D100" s="224" t="s">
        <v>284</v>
      </c>
      <c r="E100" s="36"/>
      <c r="F100" s="41" t="s">
        <v>285</v>
      </c>
      <c r="G100" s="139"/>
      <c r="H100" s="252">
        <v>0.5</v>
      </c>
      <c r="I100" s="253">
        <v>36500</v>
      </c>
      <c r="J100" s="139" t="s">
        <v>1153</v>
      </c>
      <c r="K100" s="246"/>
      <c r="L100" s="41" t="s">
        <v>367</v>
      </c>
      <c r="M100" s="255" t="s">
        <v>107</v>
      </c>
      <c r="N100" s="256" t="s">
        <v>368</v>
      </c>
      <c r="O100" s="256" t="s">
        <v>369</v>
      </c>
      <c r="P100" s="256" t="s">
        <v>415</v>
      </c>
      <c r="Q100" s="256" t="s">
        <v>412</v>
      </c>
      <c r="R100" s="256" t="s">
        <v>412</v>
      </c>
      <c r="S100" s="256" t="s">
        <v>412</v>
      </c>
      <c r="T100" s="36" t="s">
        <v>172</v>
      </c>
      <c r="U100" s="256" t="s">
        <v>412</v>
      </c>
      <c r="V100" s="255">
        <v>24.14</v>
      </c>
      <c r="W100" s="142"/>
      <c r="X100" s="142"/>
      <c r="Y100" s="142"/>
    </row>
    <row r="101" spans="1:25" s="143" customFormat="1" ht="25.5">
      <c r="A101" s="36">
        <v>49</v>
      </c>
      <c r="B101" s="251" t="s">
        <v>282</v>
      </c>
      <c r="C101" s="224" t="s">
        <v>283</v>
      </c>
      <c r="D101" s="224" t="s">
        <v>284</v>
      </c>
      <c r="E101" s="36"/>
      <c r="F101" s="37">
        <v>1964</v>
      </c>
      <c r="G101" s="139"/>
      <c r="H101" s="252">
        <v>0.37</v>
      </c>
      <c r="I101" s="253">
        <v>981540</v>
      </c>
      <c r="J101" s="139" t="s">
        <v>1153</v>
      </c>
      <c r="K101" s="246"/>
      <c r="L101" s="37" t="s">
        <v>370</v>
      </c>
      <c r="M101" s="256" t="s">
        <v>371</v>
      </c>
      <c r="N101" s="255" t="s">
        <v>114</v>
      </c>
      <c r="O101" s="256" t="s">
        <v>292</v>
      </c>
      <c r="P101" s="256" t="s">
        <v>415</v>
      </c>
      <c r="Q101" s="256" t="s">
        <v>412</v>
      </c>
      <c r="R101" s="256" t="s">
        <v>412</v>
      </c>
      <c r="S101" s="256" t="s">
        <v>415</v>
      </c>
      <c r="T101" s="36" t="s">
        <v>172</v>
      </c>
      <c r="U101" s="256" t="s">
        <v>412</v>
      </c>
      <c r="V101" s="255">
        <v>547.84</v>
      </c>
      <c r="W101" s="142"/>
      <c r="X101" s="142"/>
      <c r="Y101" s="142"/>
    </row>
    <row r="102" spans="1:25" s="143" customFormat="1" ht="25.5">
      <c r="A102" s="36">
        <v>50</v>
      </c>
      <c r="B102" s="251" t="s">
        <v>282</v>
      </c>
      <c r="C102" s="224" t="s">
        <v>283</v>
      </c>
      <c r="D102" s="224" t="s">
        <v>284</v>
      </c>
      <c r="E102" s="36"/>
      <c r="F102" s="37" t="s">
        <v>285</v>
      </c>
      <c r="G102" s="139"/>
      <c r="H102" s="252">
        <v>0.5</v>
      </c>
      <c r="I102" s="253">
        <v>247000</v>
      </c>
      <c r="J102" s="139" t="s">
        <v>1153</v>
      </c>
      <c r="K102" s="246"/>
      <c r="L102" s="37" t="s">
        <v>372</v>
      </c>
      <c r="M102" s="255" t="s">
        <v>107</v>
      </c>
      <c r="N102" s="256" t="s">
        <v>358</v>
      </c>
      <c r="O102" s="256" t="s">
        <v>292</v>
      </c>
      <c r="P102" s="256" t="s">
        <v>412</v>
      </c>
      <c r="Q102" s="256" t="s">
        <v>415</v>
      </c>
      <c r="R102" s="256" t="s">
        <v>412</v>
      </c>
      <c r="S102" s="256" t="s">
        <v>412</v>
      </c>
      <c r="T102" s="36" t="s">
        <v>172</v>
      </c>
      <c r="U102" s="256" t="s">
        <v>412</v>
      </c>
      <c r="V102" s="255">
        <v>173.69</v>
      </c>
      <c r="W102" s="142"/>
      <c r="X102" s="142"/>
      <c r="Y102" s="142"/>
    </row>
    <row r="103" spans="1:25" s="143" customFormat="1" ht="38.25">
      <c r="A103" s="36">
        <v>51</v>
      </c>
      <c r="B103" s="251" t="s">
        <v>282</v>
      </c>
      <c r="C103" s="224" t="s">
        <v>283</v>
      </c>
      <c r="D103" s="224" t="s">
        <v>284</v>
      </c>
      <c r="E103" s="36"/>
      <c r="F103" s="37">
        <v>1960</v>
      </c>
      <c r="G103" s="139"/>
      <c r="H103" s="252">
        <v>0.43</v>
      </c>
      <c r="I103" s="253">
        <v>186390.00000000003</v>
      </c>
      <c r="J103" s="139" t="s">
        <v>1153</v>
      </c>
      <c r="K103" s="246"/>
      <c r="L103" s="37" t="s">
        <v>373</v>
      </c>
      <c r="M103" s="255" t="s">
        <v>107</v>
      </c>
      <c r="N103" s="256" t="s">
        <v>315</v>
      </c>
      <c r="O103" s="256" t="s">
        <v>350</v>
      </c>
      <c r="P103" s="256" t="s">
        <v>412</v>
      </c>
      <c r="Q103" s="256" t="s">
        <v>412</v>
      </c>
      <c r="R103" s="256" t="s">
        <v>412</v>
      </c>
      <c r="S103" s="256" t="s">
        <v>412</v>
      </c>
      <c r="T103" s="36" t="s">
        <v>172</v>
      </c>
      <c r="U103" s="256" t="s">
        <v>412</v>
      </c>
      <c r="V103" s="255">
        <v>114.96</v>
      </c>
      <c r="W103" s="142"/>
      <c r="X103" s="142"/>
      <c r="Y103" s="142"/>
    </row>
    <row r="104" spans="1:25" s="143" customFormat="1" ht="25.5">
      <c r="A104" s="36">
        <v>52</v>
      </c>
      <c r="B104" s="251" t="s">
        <v>282</v>
      </c>
      <c r="C104" s="224" t="s">
        <v>283</v>
      </c>
      <c r="D104" s="224" t="s">
        <v>284</v>
      </c>
      <c r="E104" s="36"/>
      <c r="F104" s="37" t="s">
        <v>285</v>
      </c>
      <c r="G104" s="139"/>
      <c r="H104" s="252">
        <v>0.5</v>
      </c>
      <c r="I104" s="253">
        <v>160000</v>
      </c>
      <c r="J104" s="139" t="s">
        <v>1153</v>
      </c>
      <c r="K104" s="246"/>
      <c r="L104" s="37" t="s">
        <v>374</v>
      </c>
      <c r="M104" s="256" t="s">
        <v>129</v>
      </c>
      <c r="N104" s="256" t="s">
        <v>287</v>
      </c>
      <c r="O104" s="256" t="s">
        <v>292</v>
      </c>
      <c r="P104" s="256" t="s">
        <v>415</v>
      </c>
      <c r="Q104" s="256" t="s">
        <v>412</v>
      </c>
      <c r="R104" s="256" t="s">
        <v>412</v>
      </c>
      <c r="S104" s="256" t="s">
        <v>412</v>
      </c>
      <c r="T104" s="36" t="s">
        <v>172</v>
      </c>
      <c r="U104" s="256" t="s">
        <v>412</v>
      </c>
      <c r="V104" s="255">
        <v>112.36</v>
      </c>
      <c r="W104" s="142"/>
      <c r="X104" s="142"/>
      <c r="Y104" s="142"/>
    </row>
    <row r="105" spans="1:25" s="143" customFormat="1" ht="25.5">
      <c r="A105" s="36">
        <v>53</v>
      </c>
      <c r="B105" s="251" t="s">
        <v>282</v>
      </c>
      <c r="C105" s="224" t="s">
        <v>283</v>
      </c>
      <c r="D105" s="224" t="s">
        <v>284</v>
      </c>
      <c r="E105" s="36"/>
      <c r="F105" s="37" t="s">
        <v>285</v>
      </c>
      <c r="G105" s="139"/>
      <c r="H105" s="252">
        <v>0.5</v>
      </c>
      <c r="I105" s="253">
        <v>115500</v>
      </c>
      <c r="J105" s="139" t="s">
        <v>1153</v>
      </c>
      <c r="K105" s="246"/>
      <c r="L105" s="37" t="s">
        <v>375</v>
      </c>
      <c r="M105" s="256" t="s">
        <v>129</v>
      </c>
      <c r="N105" s="256" t="s">
        <v>287</v>
      </c>
      <c r="O105" s="256" t="s">
        <v>292</v>
      </c>
      <c r="P105" s="256" t="s">
        <v>412</v>
      </c>
      <c r="Q105" s="256" t="s">
        <v>415</v>
      </c>
      <c r="R105" s="256" t="s">
        <v>412</v>
      </c>
      <c r="S105" s="256" t="s">
        <v>412</v>
      </c>
      <c r="T105" s="36" t="s">
        <v>172</v>
      </c>
      <c r="U105" s="256" t="s">
        <v>412</v>
      </c>
      <c r="V105" s="255">
        <v>76.489999999999995</v>
      </c>
      <c r="W105" s="142"/>
      <c r="X105" s="142"/>
      <c r="Y105" s="142"/>
    </row>
    <row r="106" spans="1:25" s="143" customFormat="1" ht="33.75" customHeight="1">
      <c r="A106" s="36">
        <v>54</v>
      </c>
      <c r="B106" s="251" t="s">
        <v>282</v>
      </c>
      <c r="C106" s="224" t="s">
        <v>283</v>
      </c>
      <c r="D106" s="224" t="s">
        <v>284</v>
      </c>
      <c r="E106" s="36"/>
      <c r="F106" s="37" t="s">
        <v>285</v>
      </c>
      <c r="G106" s="139"/>
      <c r="H106" s="252">
        <v>0.5</v>
      </c>
      <c r="I106" s="253">
        <v>155000</v>
      </c>
      <c r="J106" s="139" t="s">
        <v>1153</v>
      </c>
      <c r="K106" s="246"/>
      <c r="L106" s="37" t="s">
        <v>376</v>
      </c>
      <c r="M106" s="256" t="s">
        <v>377</v>
      </c>
      <c r="N106" s="255" t="s">
        <v>114</v>
      </c>
      <c r="O106" s="255" t="s">
        <v>378</v>
      </c>
      <c r="P106" s="255" t="s">
        <v>415</v>
      </c>
      <c r="Q106" s="255" t="s">
        <v>412</v>
      </c>
      <c r="R106" s="255" t="s">
        <v>412</v>
      </c>
      <c r="S106" s="255" t="s">
        <v>412</v>
      </c>
      <c r="T106" s="36" t="s">
        <v>172</v>
      </c>
      <c r="U106" s="256" t="s">
        <v>412</v>
      </c>
      <c r="V106" s="255">
        <v>109.13</v>
      </c>
      <c r="W106" s="142"/>
      <c r="X106" s="142"/>
      <c r="Y106" s="142"/>
    </row>
    <row r="107" spans="1:25" s="143" customFormat="1" ht="25.5">
      <c r="A107" s="36">
        <v>55</v>
      </c>
      <c r="B107" s="251" t="s">
        <v>282</v>
      </c>
      <c r="C107" s="224" t="s">
        <v>283</v>
      </c>
      <c r="D107" s="224" t="s">
        <v>284</v>
      </c>
      <c r="E107" s="36"/>
      <c r="F107" s="37" t="s">
        <v>285</v>
      </c>
      <c r="G107" s="139"/>
      <c r="H107" s="252">
        <v>0.5</v>
      </c>
      <c r="I107" s="253">
        <v>151500</v>
      </c>
      <c r="J107" s="139" t="s">
        <v>1153</v>
      </c>
      <c r="K107" s="246"/>
      <c r="L107" s="37" t="s">
        <v>379</v>
      </c>
      <c r="M107" s="256" t="s">
        <v>129</v>
      </c>
      <c r="N107" s="256" t="s">
        <v>287</v>
      </c>
      <c r="O107" s="256" t="s">
        <v>292</v>
      </c>
      <c r="P107" s="256" t="s">
        <v>415</v>
      </c>
      <c r="Q107" s="256" t="s">
        <v>412</v>
      </c>
      <c r="R107" s="256" t="s">
        <v>412</v>
      </c>
      <c r="S107" s="256" t="s">
        <v>415</v>
      </c>
      <c r="T107" s="36" t="s">
        <v>172</v>
      </c>
      <c r="U107" s="256" t="s">
        <v>412</v>
      </c>
      <c r="V107" s="255">
        <v>106.68</v>
      </c>
      <c r="W107" s="142"/>
      <c r="X107" s="142"/>
      <c r="Y107" s="142"/>
    </row>
    <row r="108" spans="1:25" s="143" customFormat="1" ht="38.25">
      <c r="A108" s="36">
        <v>56</v>
      </c>
      <c r="B108" s="251" t="s">
        <v>282</v>
      </c>
      <c r="C108" s="224" t="s">
        <v>283</v>
      </c>
      <c r="D108" s="224" t="s">
        <v>284</v>
      </c>
      <c r="E108" s="36"/>
      <c r="F108" s="37" t="s">
        <v>285</v>
      </c>
      <c r="G108" s="139"/>
      <c r="H108" s="252">
        <v>0.5</v>
      </c>
      <c r="I108" s="253">
        <v>148500</v>
      </c>
      <c r="J108" s="139" t="s">
        <v>1153</v>
      </c>
      <c r="K108" s="246"/>
      <c r="L108" s="37" t="s">
        <v>380</v>
      </c>
      <c r="M108" s="256" t="s">
        <v>381</v>
      </c>
      <c r="N108" s="255" t="s">
        <v>114</v>
      </c>
      <c r="O108" s="256" t="s">
        <v>382</v>
      </c>
      <c r="P108" s="256" t="s">
        <v>412</v>
      </c>
      <c r="Q108" s="256" t="s">
        <v>414</v>
      </c>
      <c r="R108" s="256" t="s">
        <v>412</v>
      </c>
      <c r="S108" s="256" t="s">
        <v>412</v>
      </c>
      <c r="T108" s="36" t="s">
        <v>172</v>
      </c>
      <c r="U108" s="256" t="s">
        <v>412</v>
      </c>
      <c r="V108" s="255">
        <v>104.4</v>
      </c>
      <c r="W108" s="142"/>
      <c r="X108" s="142"/>
      <c r="Y108" s="142"/>
    </row>
    <row r="109" spans="1:25" s="143" customFormat="1" ht="25.5">
      <c r="A109" s="36">
        <v>57</v>
      </c>
      <c r="B109" s="251" t="s">
        <v>282</v>
      </c>
      <c r="C109" s="224" t="s">
        <v>283</v>
      </c>
      <c r="D109" s="224" t="s">
        <v>284</v>
      </c>
      <c r="E109" s="36"/>
      <c r="F109" s="37" t="s">
        <v>285</v>
      </c>
      <c r="G109" s="139"/>
      <c r="H109" s="252">
        <v>0.5</v>
      </c>
      <c r="I109" s="253">
        <v>160500</v>
      </c>
      <c r="J109" s="139" t="s">
        <v>1153</v>
      </c>
      <c r="K109" s="246"/>
      <c r="L109" s="37" t="s">
        <v>383</v>
      </c>
      <c r="M109" s="256" t="s">
        <v>107</v>
      </c>
      <c r="N109" s="255" t="s">
        <v>384</v>
      </c>
      <c r="O109" s="256" t="s">
        <v>324</v>
      </c>
      <c r="P109" s="256" t="s">
        <v>412</v>
      </c>
      <c r="Q109" s="256" t="s">
        <v>412</v>
      </c>
      <c r="R109" s="256" t="s">
        <v>412</v>
      </c>
      <c r="S109" s="256" t="s">
        <v>412</v>
      </c>
      <c r="T109" s="36" t="s">
        <v>172</v>
      </c>
      <c r="U109" s="256" t="s">
        <v>412</v>
      </c>
      <c r="V109" s="255">
        <v>112.81</v>
      </c>
      <c r="W109" s="142"/>
      <c r="X109" s="142"/>
      <c r="Y109" s="142"/>
    </row>
    <row r="110" spans="1:25" s="143" customFormat="1" ht="25.5">
      <c r="A110" s="36">
        <v>58</v>
      </c>
      <c r="B110" s="251" t="s">
        <v>282</v>
      </c>
      <c r="C110" s="224" t="s">
        <v>283</v>
      </c>
      <c r="D110" s="224" t="s">
        <v>284</v>
      </c>
      <c r="E110" s="36"/>
      <c r="F110" s="37" t="s">
        <v>285</v>
      </c>
      <c r="G110" s="139"/>
      <c r="H110" s="252">
        <v>0.5</v>
      </c>
      <c r="I110" s="253">
        <v>227000</v>
      </c>
      <c r="J110" s="139" t="s">
        <v>1153</v>
      </c>
      <c r="K110" s="246"/>
      <c r="L110" s="37" t="s">
        <v>385</v>
      </c>
      <c r="M110" s="255" t="s">
        <v>107</v>
      </c>
      <c r="N110" s="256" t="s">
        <v>386</v>
      </c>
      <c r="O110" s="256" t="s">
        <v>292</v>
      </c>
      <c r="P110" s="256" t="s">
        <v>414</v>
      </c>
      <c r="Q110" s="256" t="s">
        <v>415</v>
      </c>
      <c r="R110" s="256" t="s">
        <v>412</v>
      </c>
      <c r="S110" s="256" t="s">
        <v>415</v>
      </c>
      <c r="T110" s="36" t="s">
        <v>172</v>
      </c>
      <c r="U110" s="256" t="s">
        <v>412</v>
      </c>
      <c r="V110" s="255">
        <v>159.57</v>
      </c>
      <c r="W110" s="142"/>
      <c r="X110" s="142"/>
      <c r="Y110" s="142"/>
    </row>
    <row r="111" spans="1:25" s="143" customFormat="1" ht="25.5">
      <c r="A111" s="36">
        <v>59</v>
      </c>
      <c r="B111" s="251" t="s">
        <v>282</v>
      </c>
      <c r="C111" s="224" t="s">
        <v>283</v>
      </c>
      <c r="D111" s="224" t="s">
        <v>284</v>
      </c>
      <c r="E111" s="36"/>
      <c r="F111" s="37">
        <v>1978</v>
      </c>
      <c r="G111" s="139"/>
      <c r="H111" s="252">
        <v>0.37</v>
      </c>
      <c r="I111" s="253">
        <v>808920</v>
      </c>
      <c r="J111" s="139" t="s">
        <v>1153</v>
      </c>
      <c r="K111" s="246"/>
      <c r="L111" s="37" t="s">
        <v>387</v>
      </c>
      <c r="M111" s="256" t="s">
        <v>388</v>
      </c>
      <c r="N111" s="256" t="s">
        <v>215</v>
      </c>
      <c r="O111" s="256" t="s">
        <v>389</v>
      </c>
      <c r="P111" s="256" t="s">
        <v>412</v>
      </c>
      <c r="Q111" s="256" t="s">
        <v>412</v>
      </c>
      <c r="R111" s="256" t="s">
        <v>412</v>
      </c>
      <c r="S111" s="256" t="s">
        <v>412</v>
      </c>
      <c r="T111" s="36" t="s">
        <v>172</v>
      </c>
      <c r="U111" s="256" t="s">
        <v>412</v>
      </c>
      <c r="V111" s="255">
        <v>451.4</v>
      </c>
      <c r="W111" s="142"/>
      <c r="X111" s="142"/>
      <c r="Y111" s="142"/>
    </row>
    <row r="112" spans="1:25" s="143" customFormat="1" ht="38.25">
      <c r="A112" s="36">
        <v>60</v>
      </c>
      <c r="B112" s="251" t="s">
        <v>282</v>
      </c>
      <c r="C112" s="224" t="s">
        <v>283</v>
      </c>
      <c r="D112" s="224" t="s">
        <v>284</v>
      </c>
      <c r="E112" s="36"/>
      <c r="F112" s="37" t="s">
        <v>285</v>
      </c>
      <c r="G112" s="139"/>
      <c r="H112" s="252">
        <v>0.5</v>
      </c>
      <c r="I112" s="253">
        <v>121500</v>
      </c>
      <c r="J112" s="139" t="s">
        <v>1153</v>
      </c>
      <c r="K112" s="246"/>
      <c r="L112" s="41" t="s">
        <v>390</v>
      </c>
      <c r="M112" s="255" t="s">
        <v>107</v>
      </c>
      <c r="N112" s="256" t="s">
        <v>287</v>
      </c>
      <c r="O112" s="256" t="s">
        <v>391</v>
      </c>
      <c r="P112" s="256" t="s">
        <v>412</v>
      </c>
      <c r="Q112" s="256" t="s">
        <v>412</v>
      </c>
      <c r="R112" s="256" t="s">
        <v>412</v>
      </c>
      <c r="S112" s="256" t="s">
        <v>412</v>
      </c>
      <c r="T112" s="36" t="s">
        <v>172</v>
      </c>
      <c r="U112" s="256" t="s">
        <v>412</v>
      </c>
      <c r="V112" s="255">
        <v>80.72</v>
      </c>
      <c r="W112" s="142"/>
      <c r="X112" s="142"/>
      <c r="Y112" s="142"/>
    </row>
    <row r="113" spans="1:25" s="143" customFormat="1" ht="25.5">
      <c r="A113" s="36">
        <v>61</v>
      </c>
      <c r="B113" s="251" t="s">
        <v>282</v>
      </c>
      <c r="C113" s="224" t="s">
        <v>283</v>
      </c>
      <c r="D113" s="224" t="s">
        <v>284</v>
      </c>
      <c r="E113" s="36"/>
      <c r="F113" s="37" t="s">
        <v>285</v>
      </c>
      <c r="G113" s="139"/>
      <c r="H113" s="252">
        <v>0.5</v>
      </c>
      <c r="I113" s="253">
        <v>51000</v>
      </c>
      <c r="J113" s="139" t="s">
        <v>1153</v>
      </c>
      <c r="K113" s="246"/>
      <c r="L113" s="37" t="s">
        <v>392</v>
      </c>
      <c r="M113" s="255" t="s">
        <v>107</v>
      </c>
      <c r="N113" s="255" t="s">
        <v>114</v>
      </c>
      <c r="O113" s="256" t="s">
        <v>324</v>
      </c>
      <c r="P113" s="256" t="s">
        <v>412</v>
      </c>
      <c r="Q113" s="256" t="s">
        <v>412</v>
      </c>
      <c r="R113" s="256" t="s">
        <v>412</v>
      </c>
      <c r="S113" s="256" t="s">
        <v>412</v>
      </c>
      <c r="T113" s="36" t="s">
        <v>172</v>
      </c>
      <c r="U113" s="256" t="s">
        <v>412</v>
      </c>
      <c r="V113" s="255">
        <v>33.950000000000003</v>
      </c>
      <c r="W113" s="142"/>
      <c r="X113" s="142"/>
      <c r="Y113" s="142"/>
    </row>
    <row r="114" spans="1:25" s="143" customFormat="1" ht="25.5">
      <c r="A114" s="36">
        <v>62</v>
      </c>
      <c r="B114" s="251" t="s">
        <v>282</v>
      </c>
      <c r="C114" s="224" t="s">
        <v>283</v>
      </c>
      <c r="D114" s="224" t="s">
        <v>284</v>
      </c>
      <c r="E114" s="36"/>
      <c r="F114" s="37" t="s">
        <v>285</v>
      </c>
      <c r="G114" s="139"/>
      <c r="H114" s="252">
        <v>0.5</v>
      </c>
      <c r="I114" s="253">
        <v>28500</v>
      </c>
      <c r="J114" s="139" t="s">
        <v>1153</v>
      </c>
      <c r="K114" s="246"/>
      <c r="L114" s="37" t="s">
        <v>393</v>
      </c>
      <c r="M114" s="255" t="s">
        <v>107</v>
      </c>
      <c r="N114" s="255" t="s">
        <v>114</v>
      </c>
      <c r="O114" s="256" t="s">
        <v>324</v>
      </c>
      <c r="P114" s="256" t="s">
        <v>412</v>
      </c>
      <c r="Q114" s="256" t="s">
        <v>412</v>
      </c>
      <c r="R114" s="256" t="s">
        <v>412</v>
      </c>
      <c r="S114" s="256" t="s">
        <v>412</v>
      </c>
      <c r="T114" s="36" t="s">
        <v>172</v>
      </c>
      <c r="U114" s="256" t="s">
        <v>412</v>
      </c>
      <c r="V114" s="255">
        <v>19</v>
      </c>
      <c r="W114" s="142"/>
      <c r="X114" s="142"/>
      <c r="Y114" s="142"/>
    </row>
    <row r="115" spans="1:25" s="143" customFormat="1" ht="25.5">
      <c r="A115" s="36">
        <v>63</v>
      </c>
      <c r="B115" s="251" t="s">
        <v>282</v>
      </c>
      <c r="C115" s="224" t="s">
        <v>283</v>
      </c>
      <c r="D115" s="224" t="s">
        <v>284</v>
      </c>
      <c r="E115" s="36"/>
      <c r="F115" s="37" t="s">
        <v>285</v>
      </c>
      <c r="G115" s="139"/>
      <c r="H115" s="252">
        <v>0.5</v>
      </c>
      <c r="I115" s="253">
        <v>212500</v>
      </c>
      <c r="J115" s="139" t="s">
        <v>1153</v>
      </c>
      <c r="K115" s="246"/>
      <c r="L115" s="37" t="s">
        <v>394</v>
      </c>
      <c r="M115" s="256" t="s">
        <v>129</v>
      </c>
      <c r="N115" s="256" t="s">
        <v>368</v>
      </c>
      <c r="O115" s="256" t="s">
        <v>292</v>
      </c>
      <c r="P115" s="256" t="s">
        <v>415</v>
      </c>
      <c r="Q115" s="256" t="s">
        <v>415</v>
      </c>
      <c r="R115" s="256" t="s">
        <v>412</v>
      </c>
      <c r="S115" s="256" t="s">
        <v>415</v>
      </c>
      <c r="T115" s="36" t="s">
        <v>172</v>
      </c>
      <c r="U115" s="256" t="s">
        <v>412</v>
      </c>
      <c r="V115" s="255">
        <v>149.41</v>
      </c>
      <c r="W115" s="142"/>
      <c r="X115" s="142"/>
      <c r="Y115" s="142"/>
    </row>
    <row r="116" spans="1:25" s="143" customFormat="1" ht="25.5">
      <c r="A116" s="36">
        <v>64</v>
      </c>
      <c r="B116" s="251" t="s">
        <v>282</v>
      </c>
      <c r="C116" s="224" t="s">
        <v>283</v>
      </c>
      <c r="D116" s="224" t="s">
        <v>284</v>
      </c>
      <c r="E116" s="36"/>
      <c r="F116" s="41" t="s">
        <v>285</v>
      </c>
      <c r="G116" s="139"/>
      <c r="H116" s="252">
        <v>0.5</v>
      </c>
      <c r="I116" s="253">
        <v>62000</v>
      </c>
      <c r="J116" s="139" t="s">
        <v>1153</v>
      </c>
      <c r="K116" s="246"/>
      <c r="L116" s="41" t="s">
        <v>395</v>
      </c>
      <c r="M116" s="255" t="s">
        <v>107</v>
      </c>
      <c r="N116" s="256" t="s">
        <v>396</v>
      </c>
      <c r="O116" s="256" t="s">
        <v>292</v>
      </c>
      <c r="P116" s="256" t="s">
        <v>422</v>
      </c>
      <c r="Q116" s="256" t="s">
        <v>421</v>
      </c>
      <c r="R116" s="256" t="s">
        <v>412</v>
      </c>
      <c r="S116" s="256" t="s">
        <v>412</v>
      </c>
      <c r="T116" s="36" t="s">
        <v>172</v>
      </c>
      <c r="U116" s="256" t="s">
        <v>412</v>
      </c>
      <c r="V116" s="255">
        <v>41.09</v>
      </c>
      <c r="W116" s="142"/>
      <c r="X116" s="142"/>
      <c r="Y116" s="142"/>
    </row>
    <row r="117" spans="1:25" s="143" customFormat="1" ht="33.75" customHeight="1">
      <c r="A117" s="36">
        <v>65</v>
      </c>
      <c r="B117" s="251" t="s">
        <v>282</v>
      </c>
      <c r="C117" s="224" t="s">
        <v>283</v>
      </c>
      <c r="D117" s="224" t="s">
        <v>284</v>
      </c>
      <c r="E117" s="36"/>
      <c r="F117" s="41" t="s">
        <v>285</v>
      </c>
      <c r="G117" s="139"/>
      <c r="H117" s="252">
        <v>0.5</v>
      </c>
      <c r="I117" s="253">
        <v>355500</v>
      </c>
      <c r="J117" s="139" t="s">
        <v>1153</v>
      </c>
      <c r="K117" s="246"/>
      <c r="L117" s="41" t="s">
        <v>397</v>
      </c>
      <c r="M117" s="255" t="s">
        <v>107</v>
      </c>
      <c r="N117" s="255" t="s">
        <v>114</v>
      </c>
      <c r="O117" s="256" t="s">
        <v>292</v>
      </c>
      <c r="P117" s="256" t="s">
        <v>415</v>
      </c>
      <c r="Q117" s="256" t="s">
        <v>421</v>
      </c>
      <c r="R117" s="256" t="s">
        <v>412</v>
      </c>
      <c r="S117" s="256" t="s">
        <v>412</v>
      </c>
      <c r="T117" s="36" t="s">
        <v>172</v>
      </c>
      <c r="U117" s="256" t="s">
        <v>412</v>
      </c>
      <c r="V117" s="255">
        <v>250.12</v>
      </c>
      <c r="W117" s="142"/>
      <c r="X117" s="142"/>
      <c r="Y117" s="142"/>
    </row>
    <row r="118" spans="1:25" s="143" customFormat="1" ht="23.25" customHeight="1">
      <c r="A118" s="36">
        <v>66</v>
      </c>
      <c r="B118" s="251" t="s">
        <v>282</v>
      </c>
      <c r="C118" s="224" t="s">
        <v>283</v>
      </c>
      <c r="D118" s="224" t="s">
        <v>284</v>
      </c>
      <c r="E118" s="36"/>
      <c r="F118" s="37" t="s">
        <v>285</v>
      </c>
      <c r="G118" s="139"/>
      <c r="H118" s="252">
        <v>0.5</v>
      </c>
      <c r="I118" s="253">
        <v>142000</v>
      </c>
      <c r="J118" s="139" t="s">
        <v>1153</v>
      </c>
      <c r="K118" s="246"/>
      <c r="L118" s="37" t="s">
        <v>398</v>
      </c>
      <c r="M118" s="255" t="s">
        <v>399</v>
      </c>
      <c r="N118" s="256" t="s">
        <v>400</v>
      </c>
      <c r="O118" s="256" t="s">
        <v>401</v>
      </c>
      <c r="P118" s="256" t="s">
        <v>412</v>
      </c>
      <c r="Q118" s="256" t="s">
        <v>412</v>
      </c>
      <c r="R118" s="256" t="s">
        <v>412</v>
      </c>
      <c r="S118" s="256" t="s">
        <v>412</v>
      </c>
      <c r="T118" s="36" t="s">
        <v>172</v>
      </c>
      <c r="U118" s="256" t="s">
        <v>412</v>
      </c>
      <c r="V118" s="255">
        <v>94.08</v>
      </c>
      <c r="W118" s="142"/>
      <c r="X118" s="142"/>
      <c r="Y118" s="142"/>
    </row>
    <row r="119" spans="1:25" s="143" customFormat="1" ht="24.75" customHeight="1">
      <c r="A119" s="36">
        <v>67</v>
      </c>
      <c r="B119" s="251" t="s">
        <v>282</v>
      </c>
      <c r="C119" s="224" t="s">
        <v>283</v>
      </c>
      <c r="D119" s="224" t="s">
        <v>284</v>
      </c>
      <c r="E119" s="36"/>
      <c r="F119" s="37" t="s">
        <v>285</v>
      </c>
      <c r="G119" s="139"/>
      <c r="H119" s="252">
        <v>0.5</v>
      </c>
      <c r="I119" s="253">
        <v>644500</v>
      </c>
      <c r="J119" s="139" t="s">
        <v>1153</v>
      </c>
      <c r="K119" s="246"/>
      <c r="L119" s="37" t="s">
        <v>402</v>
      </c>
      <c r="M119" s="256" t="s">
        <v>129</v>
      </c>
      <c r="N119" s="256" t="s">
        <v>403</v>
      </c>
      <c r="O119" s="256" t="s">
        <v>290</v>
      </c>
      <c r="P119" s="256" t="s">
        <v>412</v>
      </c>
      <c r="Q119" s="256" t="s">
        <v>412</v>
      </c>
      <c r="R119" s="256" t="s">
        <v>412</v>
      </c>
      <c r="S119" s="256" t="s">
        <v>412</v>
      </c>
      <c r="T119" s="36" t="s">
        <v>172</v>
      </c>
      <c r="U119" s="256" t="s">
        <v>412</v>
      </c>
      <c r="V119" s="255">
        <v>453.17</v>
      </c>
      <c r="W119" s="142"/>
      <c r="X119" s="142"/>
      <c r="Y119" s="142"/>
    </row>
    <row r="120" spans="1:25" s="143" customFormat="1" ht="23.25" customHeight="1">
      <c r="A120" s="36">
        <v>68</v>
      </c>
      <c r="B120" s="251" t="s">
        <v>282</v>
      </c>
      <c r="C120" s="224" t="s">
        <v>283</v>
      </c>
      <c r="D120" s="224" t="s">
        <v>284</v>
      </c>
      <c r="E120" s="36"/>
      <c r="F120" s="37" t="s">
        <v>404</v>
      </c>
      <c r="G120" s="139"/>
      <c r="H120" s="252">
        <v>0.5</v>
      </c>
      <c r="I120" s="253">
        <v>78500</v>
      </c>
      <c r="J120" s="139" t="s">
        <v>1153</v>
      </c>
      <c r="K120" s="246"/>
      <c r="L120" s="37" t="s">
        <v>405</v>
      </c>
      <c r="M120" s="256" t="s">
        <v>406</v>
      </c>
      <c r="N120" s="255" t="s">
        <v>114</v>
      </c>
      <c r="O120" s="256" t="s">
        <v>324</v>
      </c>
      <c r="P120" s="256" t="s">
        <v>414</v>
      </c>
      <c r="Q120" s="256" t="s">
        <v>412</v>
      </c>
      <c r="R120" s="256" t="s">
        <v>414</v>
      </c>
      <c r="S120" s="256" t="s">
        <v>414</v>
      </c>
      <c r="T120" s="36" t="s">
        <v>172</v>
      </c>
      <c r="U120" s="256" t="s">
        <v>412</v>
      </c>
      <c r="V120" s="255">
        <v>52</v>
      </c>
      <c r="W120" s="142"/>
      <c r="X120" s="142"/>
      <c r="Y120" s="142"/>
    </row>
    <row r="121" spans="1:25" s="143" customFormat="1" ht="35.25" customHeight="1">
      <c r="A121" s="36">
        <v>69</v>
      </c>
      <c r="B121" s="251" t="s">
        <v>282</v>
      </c>
      <c r="C121" s="224" t="s">
        <v>283</v>
      </c>
      <c r="D121" s="224" t="s">
        <v>284</v>
      </c>
      <c r="E121" s="36"/>
      <c r="F121" s="37" t="s">
        <v>285</v>
      </c>
      <c r="G121" s="139"/>
      <c r="H121" s="252">
        <v>0.5</v>
      </c>
      <c r="I121" s="253">
        <v>169500</v>
      </c>
      <c r="J121" s="139" t="s">
        <v>1153</v>
      </c>
      <c r="K121" s="246"/>
      <c r="L121" s="37" t="s">
        <v>407</v>
      </c>
      <c r="M121" s="256" t="s">
        <v>129</v>
      </c>
      <c r="N121" s="256" t="s">
        <v>287</v>
      </c>
      <c r="O121" s="256" t="s">
        <v>292</v>
      </c>
      <c r="P121" s="256" t="s">
        <v>412</v>
      </c>
      <c r="Q121" s="256" t="s">
        <v>412</v>
      </c>
      <c r="R121" s="256" t="s">
        <v>412</v>
      </c>
      <c r="S121" s="256" t="s">
        <v>412</v>
      </c>
      <c r="T121" s="36" t="s">
        <v>172</v>
      </c>
      <c r="U121" s="256" t="s">
        <v>412</v>
      </c>
      <c r="V121" s="255">
        <v>119.13</v>
      </c>
      <c r="W121" s="142"/>
      <c r="X121" s="142"/>
      <c r="Y121" s="142"/>
    </row>
    <row r="122" spans="1:25" s="143" customFormat="1" ht="29.25" customHeight="1">
      <c r="A122" s="36">
        <v>70</v>
      </c>
      <c r="B122" s="251" t="s">
        <v>282</v>
      </c>
      <c r="C122" s="224" t="s">
        <v>283</v>
      </c>
      <c r="D122" s="224" t="s">
        <v>284</v>
      </c>
      <c r="E122" s="36"/>
      <c r="F122" s="37" t="s">
        <v>285</v>
      </c>
      <c r="G122" s="139"/>
      <c r="H122" s="252">
        <v>0.5</v>
      </c>
      <c r="I122" s="253">
        <v>222500</v>
      </c>
      <c r="J122" s="139" t="s">
        <v>1153</v>
      </c>
      <c r="K122" s="246"/>
      <c r="L122" s="37" t="s">
        <v>408</v>
      </c>
      <c r="M122" s="256" t="s">
        <v>129</v>
      </c>
      <c r="N122" s="256" t="s">
        <v>358</v>
      </c>
      <c r="O122" s="256" t="s">
        <v>292</v>
      </c>
      <c r="P122" s="256" t="s">
        <v>412</v>
      </c>
      <c r="Q122" s="256" t="s">
        <v>412</v>
      </c>
      <c r="R122" s="256" t="s">
        <v>412</v>
      </c>
      <c r="S122" s="256" t="s">
        <v>412</v>
      </c>
      <c r="T122" s="36" t="s">
        <v>172</v>
      </c>
      <c r="U122" s="256" t="s">
        <v>412</v>
      </c>
      <c r="V122" s="255">
        <v>156.63999999999999</v>
      </c>
      <c r="W122" s="142"/>
      <c r="X122" s="142"/>
      <c r="Y122" s="142"/>
    </row>
    <row r="123" spans="1:25" s="143" customFormat="1" ht="25.5">
      <c r="A123" s="36">
        <v>71</v>
      </c>
      <c r="B123" s="251" t="s">
        <v>282</v>
      </c>
      <c r="C123" s="224" t="s">
        <v>283</v>
      </c>
      <c r="D123" s="224" t="s">
        <v>284</v>
      </c>
      <c r="E123" s="36"/>
      <c r="F123" s="37" t="s">
        <v>285</v>
      </c>
      <c r="G123" s="139"/>
      <c r="H123" s="252">
        <v>0.5</v>
      </c>
      <c r="I123" s="253">
        <v>272500</v>
      </c>
      <c r="J123" s="139" t="s">
        <v>1153</v>
      </c>
      <c r="K123" s="246"/>
      <c r="L123" s="41" t="s">
        <v>409</v>
      </c>
      <c r="M123" s="255" t="s">
        <v>107</v>
      </c>
      <c r="N123" s="256" t="s">
        <v>287</v>
      </c>
      <c r="O123" s="256" t="s">
        <v>334</v>
      </c>
      <c r="P123" s="256" t="s">
        <v>412</v>
      </c>
      <c r="Q123" s="256" t="s">
        <v>412</v>
      </c>
      <c r="R123" s="256" t="s">
        <v>412</v>
      </c>
      <c r="S123" s="256" t="s">
        <v>412</v>
      </c>
      <c r="T123" s="36" t="s">
        <v>172</v>
      </c>
      <c r="U123" s="256" t="s">
        <v>412</v>
      </c>
      <c r="V123" s="255">
        <v>191.5</v>
      </c>
      <c r="W123" s="142"/>
      <c r="X123" s="142"/>
      <c r="Y123" s="142"/>
    </row>
    <row r="124" spans="1:25" s="143" customFormat="1" ht="27" customHeight="1">
      <c r="A124" s="36">
        <v>72</v>
      </c>
      <c r="B124" s="251" t="s">
        <v>282</v>
      </c>
      <c r="C124" s="224" t="s">
        <v>283</v>
      </c>
      <c r="D124" s="224" t="s">
        <v>284</v>
      </c>
      <c r="E124" s="36"/>
      <c r="F124" s="37" t="s">
        <v>285</v>
      </c>
      <c r="G124" s="139"/>
      <c r="H124" s="252">
        <v>0.5</v>
      </c>
      <c r="I124" s="253">
        <v>140000</v>
      </c>
      <c r="J124" s="139" t="s">
        <v>1153</v>
      </c>
      <c r="K124" s="246"/>
      <c r="L124" s="41" t="s">
        <v>410</v>
      </c>
      <c r="M124" s="255" t="s">
        <v>107</v>
      </c>
      <c r="N124" s="256" t="s">
        <v>287</v>
      </c>
      <c r="O124" s="256" t="s">
        <v>292</v>
      </c>
      <c r="P124" s="256" t="s">
        <v>412</v>
      </c>
      <c r="Q124" s="256" t="s">
        <v>412</v>
      </c>
      <c r="R124" s="256" t="s">
        <v>412</v>
      </c>
      <c r="S124" s="256" t="s">
        <v>412</v>
      </c>
      <c r="T124" s="36" t="s">
        <v>172</v>
      </c>
      <c r="U124" s="256" t="s">
        <v>412</v>
      </c>
      <c r="V124" s="255">
        <v>92.81</v>
      </c>
      <c r="W124" s="142"/>
      <c r="X124" s="142"/>
      <c r="Y124" s="142"/>
    </row>
    <row r="125" spans="1:25" s="143" customFormat="1" ht="10.5" customHeight="1">
      <c r="A125" s="205"/>
      <c r="B125" s="258"/>
      <c r="C125" s="259"/>
      <c r="D125" s="259"/>
      <c r="E125" s="260"/>
      <c r="F125" s="311" t="s">
        <v>1167</v>
      </c>
      <c r="G125" s="311"/>
      <c r="H125" s="312"/>
      <c r="I125" s="253">
        <f>SUM(I53:I124)</f>
        <v>16295730</v>
      </c>
      <c r="J125" s="139"/>
      <c r="K125" s="246"/>
      <c r="L125" s="41"/>
      <c r="M125" s="255"/>
      <c r="N125" s="256"/>
      <c r="O125" s="256"/>
      <c r="P125" s="256"/>
      <c r="Q125" s="256"/>
      <c r="R125" s="256"/>
      <c r="S125" s="256"/>
      <c r="T125" s="36"/>
      <c r="U125" s="256"/>
      <c r="V125" s="255"/>
      <c r="W125" s="142"/>
      <c r="X125" s="142"/>
      <c r="Y125" s="142"/>
    </row>
    <row r="126" spans="1:25" s="143" customFormat="1" ht="19.5" customHeight="1">
      <c r="A126" s="318" t="s">
        <v>0</v>
      </c>
      <c r="B126" s="319"/>
      <c r="C126" s="319"/>
      <c r="D126" s="319"/>
      <c r="E126" s="319"/>
      <c r="F126" s="320"/>
      <c r="G126" s="261">
        <f>I125+G51+G50+G49+I47+G46+G45+G44+I43+G42+G41+G40+G39+G38+G37+G36+G35+G34+G33+G32+G31+G30+G29+I28+G27+G26+G25+G24+I23+G22+G21+G20+G19+I18+I17+I16+I15+I14+I13+I12+I11+I10+I9+I8+I7+I6+G5</f>
        <v>33234492.23</v>
      </c>
      <c r="H126" s="226"/>
      <c r="I126" s="307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</row>
    <row r="127" spans="1:25" ht="12.75" customHeight="1">
      <c r="A127" s="321" t="s">
        <v>462</v>
      </c>
      <c r="B127" s="321"/>
      <c r="C127" s="321"/>
      <c r="D127" s="321"/>
      <c r="E127" s="321"/>
      <c r="F127" s="321"/>
      <c r="G127" s="321"/>
      <c r="H127" s="80"/>
      <c r="I127" s="80"/>
      <c r="J127" s="80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</row>
    <row r="128" spans="1:25" s="143" customFormat="1" ht="25.5">
      <c r="A128" s="35">
        <v>1</v>
      </c>
      <c r="B128" s="144" t="s">
        <v>434</v>
      </c>
      <c r="C128" s="36" t="s">
        <v>435</v>
      </c>
      <c r="D128" s="36" t="s">
        <v>96</v>
      </c>
      <c r="E128" s="36" t="s">
        <v>97</v>
      </c>
      <c r="F128" s="36">
        <v>1997</v>
      </c>
      <c r="G128" s="145">
        <v>374998.72</v>
      </c>
      <c r="H128" s="36"/>
      <c r="I128" s="236"/>
      <c r="J128" s="36" t="s">
        <v>171</v>
      </c>
      <c r="K128" s="36" t="s">
        <v>436</v>
      </c>
      <c r="L128" s="36" t="s">
        <v>437</v>
      </c>
      <c r="M128" s="36" t="s">
        <v>438</v>
      </c>
      <c r="N128" s="36" t="s">
        <v>439</v>
      </c>
      <c r="O128" s="36" t="s">
        <v>439</v>
      </c>
      <c r="P128" s="36" t="s">
        <v>411</v>
      </c>
      <c r="Q128" s="36" t="s">
        <v>411</v>
      </c>
      <c r="R128" s="36" t="s">
        <v>411</v>
      </c>
      <c r="S128" s="36" t="s">
        <v>411</v>
      </c>
      <c r="T128" s="36" t="s">
        <v>173</v>
      </c>
      <c r="U128" s="36" t="s">
        <v>411</v>
      </c>
      <c r="V128" s="262">
        <v>131.5</v>
      </c>
      <c r="W128" s="262">
        <v>1</v>
      </c>
      <c r="X128" s="262" t="s">
        <v>96</v>
      </c>
      <c r="Y128" s="40" t="s">
        <v>97</v>
      </c>
    </row>
    <row r="129" spans="1:25" s="143" customFormat="1" ht="25.5">
      <c r="A129" s="35">
        <v>2</v>
      </c>
      <c r="B129" s="144" t="s">
        <v>440</v>
      </c>
      <c r="C129" s="36" t="s">
        <v>441</v>
      </c>
      <c r="D129" s="36" t="s">
        <v>96</v>
      </c>
      <c r="E129" s="36" t="s">
        <v>97</v>
      </c>
      <c r="F129" s="36">
        <v>1997</v>
      </c>
      <c r="G129" s="145"/>
      <c r="H129" s="36">
        <v>0.14000000000000001</v>
      </c>
      <c r="I129" s="236">
        <v>222000</v>
      </c>
      <c r="J129" s="36" t="s">
        <v>1153</v>
      </c>
      <c r="K129" s="36" t="s">
        <v>436</v>
      </c>
      <c r="L129" s="36" t="s">
        <v>437</v>
      </c>
      <c r="M129" s="36" t="s">
        <v>438</v>
      </c>
      <c r="N129" s="36" t="s">
        <v>439</v>
      </c>
      <c r="O129" s="36" t="s">
        <v>439</v>
      </c>
      <c r="P129" s="36" t="s">
        <v>411</v>
      </c>
      <c r="Q129" s="36" t="s">
        <v>411</v>
      </c>
      <c r="R129" s="36" t="s">
        <v>411</v>
      </c>
      <c r="S129" s="36" t="s">
        <v>411</v>
      </c>
      <c r="T129" s="36" t="s">
        <v>173</v>
      </c>
      <c r="U129" s="36" t="s">
        <v>411</v>
      </c>
      <c r="V129" s="263">
        <v>68.400000000000006</v>
      </c>
      <c r="W129" s="262">
        <v>1</v>
      </c>
      <c r="X129" s="40" t="s">
        <v>97</v>
      </c>
      <c r="Y129" s="40" t="s">
        <v>97</v>
      </c>
    </row>
    <row r="130" spans="1:25" s="143" customFormat="1" ht="25.5">
      <c r="A130" s="35">
        <v>3</v>
      </c>
      <c r="B130" s="181" t="s">
        <v>442</v>
      </c>
      <c r="C130" s="99" t="s">
        <v>441</v>
      </c>
      <c r="D130" s="99" t="s">
        <v>96</v>
      </c>
      <c r="E130" s="99" t="s">
        <v>97</v>
      </c>
      <c r="F130" s="99">
        <v>1997</v>
      </c>
      <c r="G130" s="180"/>
      <c r="H130" s="36">
        <v>0.14000000000000001</v>
      </c>
      <c r="I130" s="236">
        <v>100000</v>
      </c>
      <c r="J130" s="99" t="s">
        <v>1153</v>
      </c>
      <c r="K130" s="99" t="s">
        <v>436</v>
      </c>
      <c r="L130" s="99" t="s">
        <v>437</v>
      </c>
      <c r="M130" s="99" t="s">
        <v>438</v>
      </c>
      <c r="N130" s="99" t="s">
        <v>439</v>
      </c>
      <c r="O130" s="99" t="s">
        <v>439</v>
      </c>
      <c r="P130" s="99" t="s">
        <v>411</v>
      </c>
      <c r="Q130" s="99" t="s">
        <v>411</v>
      </c>
      <c r="R130" s="99" t="s">
        <v>411</v>
      </c>
      <c r="S130" s="99" t="s">
        <v>411</v>
      </c>
      <c r="T130" s="99" t="s">
        <v>173</v>
      </c>
      <c r="U130" s="99" t="s">
        <v>411</v>
      </c>
      <c r="V130" s="264">
        <v>62.3</v>
      </c>
      <c r="W130" s="262">
        <v>1</v>
      </c>
      <c r="X130" s="265" t="s">
        <v>97</v>
      </c>
      <c r="Y130" s="265" t="s">
        <v>97</v>
      </c>
    </row>
    <row r="131" spans="1:25" s="143" customFormat="1" ht="25.5">
      <c r="A131" s="35">
        <v>4</v>
      </c>
      <c r="B131" s="181" t="s">
        <v>443</v>
      </c>
      <c r="C131" s="99" t="s">
        <v>441</v>
      </c>
      <c r="D131" s="99" t="s">
        <v>96</v>
      </c>
      <c r="E131" s="99" t="s">
        <v>97</v>
      </c>
      <c r="F131" s="99">
        <v>1997</v>
      </c>
      <c r="G131" s="180">
        <v>163086.09</v>
      </c>
      <c r="H131" s="36"/>
      <c r="I131" s="236"/>
      <c r="J131" s="99" t="s">
        <v>171</v>
      </c>
      <c r="K131" s="99" t="s">
        <v>436</v>
      </c>
      <c r="L131" s="99" t="s">
        <v>437</v>
      </c>
      <c r="M131" s="262" t="s">
        <v>107</v>
      </c>
      <c r="N131" s="99" t="s">
        <v>439</v>
      </c>
      <c r="O131" s="99" t="s">
        <v>444</v>
      </c>
      <c r="P131" s="99" t="s">
        <v>412</v>
      </c>
      <c r="Q131" s="99" t="s">
        <v>412</v>
      </c>
      <c r="R131" s="99" t="s">
        <v>412</v>
      </c>
      <c r="S131" s="99" t="s">
        <v>412</v>
      </c>
      <c r="T131" s="99" t="s">
        <v>173</v>
      </c>
      <c r="U131" s="99" t="s">
        <v>412</v>
      </c>
      <c r="V131" s="264">
        <v>5.2</v>
      </c>
      <c r="W131" s="262">
        <v>1</v>
      </c>
      <c r="X131" s="262" t="s">
        <v>96</v>
      </c>
      <c r="Y131" s="265" t="s">
        <v>97</v>
      </c>
    </row>
    <row r="132" spans="1:25" s="143" customFormat="1" ht="25.5">
      <c r="A132" s="35">
        <v>5</v>
      </c>
      <c r="B132" s="144" t="s">
        <v>445</v>
      </c>
      <c r="C132" s="36" t="s">
        <v>441</v>
      </c>
      <c r="D132" s="36" t="s">
        <v>96</v>
      </c>
      <c r="E132" s="36" t="s">
        <v>97</v>
      </c>
      <c r="F132" s="36">
        <v>1968</v>
      </c>
      <c r="G132" s="145"/>
      <c r="H132" s="36">
        <v>0.37</v>
      </c>
      <c r="I132" s="236">
        <v>1920000</v>
      </c>
      <c r="J132" s="36" t="s">
        <v>1153</v>
      </c>
      <c r="K132" s="36" t="s">
        <v>436</v>
      </c>
      <c r="L132" s="36" t="s">
        <v>133</v>
      </c>
      <c r="M132" s="262" t="s">
        <v>107</v>
      </c>
      <c r="N132" s="36" t="s">
        <v>439</v>
      </c>
      <c r="O132" s="262" t="s">
        <v>446</v>
      </c>
      <c r="P132" s="36" t="s">
        <v>411</v>
      </c>
      <c r="Q132" s="36" t="s">
        <v>411</v>
      </c>
      <c r="R132" s="36" t="s">
        <v>411</v>
      </c>
      <c r="S132" s="36" t="s">
        <v>411</v>
      </c>
      <c r="T132" s="36" t="s">
        <v>173</v>
      </c>
      <c r="U132" s="36" t="s">
        <v>411</v>
      </c>
      <c r="V132" s="263">
        <v>359.54</v>
      </c>
      <c r="W132" s="262">
        <v>1</v>
      </c>
      <c r="X132" s="262" t="s">
        <v>96</v>
      </c>
      <c r="Y132" s="40" t="s">
        <v>97</v>
      </c>
    </row>
    <row r="133" spans="1:25" s="143" customFormat="1">
      <c r="A133" s="35">
        <v>6</v>
      </c>
      <c r="B133" s="144" t="s">
        <v>447</v>
      </c>
      <c r="C133" s="36" t="s">
        <v>441</v>
      </c>
      <c r="D133" s="36" t="s">
        <v>96</v>
      </c>
      <c r="E133" s="36" t="s">
        <v>97</v>
      </c>
      <c r="F133" s="36">
        <v>2002</v>
      </c>
      <c r="G133" s="145">
        <v>44053.48</v>
      </c>
      <c r="H133" s="36"/>
      <c r="I133" s="236"/>
      <c r="J133" s="36" t="s">
        <v>171</v>
      </c>
      <c r="K133" s="36" t="s">
        <v>436</v>
      </c>
      <c r="L133" s="36" t="s">
        <v>133</v>
      </c>
      <c r="M133" s="262" t="s">
        <v>107</v>
      </c>
      <c r="N133" s="36" t="s">
        <v>439</v>
      </c>
      <c r="O133" s="262" t="s">
        <v>446</v>
      </c>
      <c r="P133" s="99" t="s">
        <v>412</v>
      </c>
      <c r="Q133" s="99" t="s">
        <v>412</v>
      </c>
      <c r="R133" s="99" t="s">
        <v>412</v>
      </c>
      <c r="S133" s="99" t="s">
        <v>412</v>
      </c>
      <c r="T133" s="36" t="s">
        <v>173</v>
      </c>
      <c r="U133" s="99" t="s">
        <v>412</v>
      </c>
      <c r="V133" s="263">
        <v>151.5</v>
      </c>
      <c r="W133" s="262">
        <v>1</v>
      </c>
      <c r="X133" s="262" t="s">
        <v>96</v>
      </c>
      <c r="Y133" s="40" t="s">
        <v>97</v>
      </c>
    </row>
    <row r="134" spans="1:25" s="143" customFormat="1" ht="25.5">
      <c r="A134" s="35">
        <v>7</v>
      </c>
      <c r="B134" s="144" t="s">
        <v>447</v>
      </c>
      <c r="C134" s="36" t="s">
        <v>441</v>
      </c>
      <c r="D134" s="36" t="s">
        <v>96</v>
      </c>
      <c r="E134" s="36" t="s">
        <v>97</v>
      </c>
      <c r="F134" s="36">
        <v>1974</v>
      </c>
      <c r="G134" s="145">
        <v>165146.62</v>
      </c>
      <c r="H134" s="36"/>
      <c r="I134" s="236"/>
      <c r="J134" s="36" t="s">
        <v>171</v>
      </c>
      <c r="K134" s="36" t="s">
        <v>436</v>
      </c>
      <c r="L134" s="36" t="s">
        <v>448</v>
      </c>
      <c r="M134" s="262" t="s">
        <v>107</v>
      </c>
      <c r="N134" s="36" t="s">
        <v>439</v>
      </c>
      <c r="O134" s="262" t="s">
        <v>446</v>
      </c>
      <c r="P134" s="36" t="s">
        <v>411</v>
      </c>
      <c r="Q134" s="36" t="s">
        <v>411</v>
      </c>
      <c r="R134" s="36" t="s">
        <v>411</v>
      </c>
      <c r="S134" s="36" t="s">
        <v>411</v>
      </c>
      <c r="T134" s="36" t="s">
        <v>173</v>
      </c>
      <c r="U134" s="36" t="s">
        <v>411</v>
      </c>
      <c r="V134" s="263">
        <v>493.1</v>
      </c>
      <c r="W134" s="262">
        <v>1</v>
      </c>
      <c r="X134" s="40" t="s">
        <v>97</v>
      </c>
      <c r="Y134" s="40" t="s">
        <v>97</v>
      </c>
    </row>
    <row r="135" spans="1:25" s="143" customFormat="1" ht="25.5">
      <c r="A135" s="35">
        <v>8</v>
      </c>
      <c r="B135" s="144" t="s">
        <v>449</v>
      </c>
      <c r="C135" s="36" t="s">
        <v>441</v>
      </c>
      <c r="D135" s="36" t="s">
        <v>96</v>
      </c>
      <c r="E135" s="36" t="s">
        <v>97</v>
      </c>
      <c r="F135" s="36">
        <v>2002</v>
      </c>
      <c r="G135" s="145">
        <v>236952</v>
      </c>
      <c r="H135" s="36"/>
      <c r="I135" s="236"/>
      <c r="J135" s="36" t="s">
        <v>171</v>
      </c>
      <c r="K135" s="36" t="s">
        <v>436</v>
      </c>
      <c r="L135" s="36" t="s">
        <v>448</v>
      </c>
      <c r="M135" s="262" t="s">
        <v>438</v>
      </c>
      <c r="N135" s="36" t="s">
        <v>439</v>
      </c>
      <c r="O135" s="262" t="s">
        <v>450</v>
      </c>
      <c r="P135" s="36" t="s">
        <v>411</v>
      </c>
      <c r="Q135" s="36" t="s">
        <v>411</v>
      </c>
      <c r="R135" s="36" t="s">
        <v>411</v>
      </c>
      <c r="S135" s="36" t="s">
        <v>411</v>
      </c>
      <c r="T135" s="36" t="s">
        <v>173</v>
      </c>
      <c r="U135" s="36" t="s">
        <v>411</v>
      </c>
      <c r="V135" s="263">
        <v>118.8</v>
      </c>
      <c r="W135" s="262">
        <v>1</v>
      </c>
      <c r="X135" s="40" t="s">
        <v>97</v>
      </c>
      <c r="Y135" s="40" t="s">
        <v>97</v>
      </c>
    </row>
    <row r="136" spans="1:25" s="143" customFormat="1" ht="25.5">
      <c r="A136" s="35">
        <v>9</v>
      </c>
      <c r="B136" s="35" t="s">
        <v>1145</v>
      </c>
      <c r="C136" s="36" t="s">
        <v>441</v>
      </c>
      <c r="D136" s="36" t="s">
        <v>96</v>
      </c>
      <c r="E136" s="36" t="s">
        <v>97</v>
      </c>
      <c r="F136" s="36">
        <v>2002</v>
      </c>
      <c r="G136" s="145">
        <v>153200</v>
      </c>
      <c r="H136" s="139"/>
      <c r="I136" s="139"/>
      <c r="J136" s="36" t="s">
        <v>171</v>
      </c>
      <c r="K136" s="140" t="s">
        <v>436</v>
      </c>
      <c r="L136" s="36" t="s">
        <v>437</v>
      </c>
      <c r="M136" s="36" t="s">
        <v>107</v>
      </c>
      <c r="N136" s="36" t="s">
        <v>439</v>
      </c>
      <c r="O136" s="36" t="s">
        <v>439</v>
      </c>
      <c r="P136" s="141" t="s">
        <v>411</v>
      </c>
      <c r="Q136" s="36" t="s">
        <v>411</v>
      </c>
      <c r="R136" s="36" t="s">
        <v>411</v>
      </c>
      <c r="S136" s="36" t="s">
        <v>411</v>
      </c>
      <c r="T136" s="36" t="s">
        <v>173</v>
      </c>
      <c r="U136" s="36" t="s">
        <v>411</v>
      </c>
      <c r="V136" s="142">
        <v>35.159999999999997</v>
      </c>
      <c r="W136" s="142">
        <v>1</v>
      </c>
      <c r="X136" s="142" t="s">
        <v>97</v>
      </c>
      <c r="Y136" s="142" t="s">
        <v>1146</v>
      </c>
    </row>
    <row r="137" spans="1:25" s="143" customFormat="1" ht="25.5">
      <c r="A137" s="35">
        <v>10</v>
      </c>
      <c r="B137" s="35" t="s">
        <v>1147</v>
      </c>
      <c r="C137" s="36" t="s">
        <v>1148</v>
      </c>
      <c r="D137" s="36" t="s">
        <v>96</v>
      </c>
      <c r="E137" s="36" t="s">
        <v>97</v>
      </c>
      <c r="F137" s="36">
        <v>1996</v>
      </c>
      <c r="G137" s="145">
        <v>181632</v>
      </c>
      <c r="H137" s="139"/>
      <c r="I137" s="139"/>
      <c r="J137" s="36" t="s">
        <v>171</v>
      </c>
      <c r="K137" s="140" t="s">
        <v>436</v>
      </c>
      <c r="L137" s="36" t="s">
        <v>437</v>
      </c>
      <c r="M137" s="36" t="s">
        <v>107</v>
      </c>
      <c r="N137" s="36" t="s">
        <v>439</v>
      </c>
      <c r="O137" s="36" t="s">
        <v>439</v>
      </c>
      <c r="P137" s="36" t="s">
        <v>411</v>
      </c>
      <c r="Q137" s="36" t="s">
        <v>411</v>
      </c>
      <c r="R137" s="36" t="s">
        <v>411</v>
      </c>
      <c r="S137" s="36" t="s">
        <v>421</v>
      </c>
      <c r="T137" s="36" t="s">
        <v>173</v>
      </c>
      <c r="U137" s="36" t="s">
        <v>411</v>
      </c>
      <c r="V137" s="142">
        <v>37.94</v>
      </c>
      <c r="W137" s="142">
        <v>1</v>
      </c>
      <c r="X137" s="142" t="s">
        <v>97</v>
      </c>
      <c r="Y137" s="142" t="s">
        <v>1146</v>
      </c>
    </row>
    <row r="138" spans="1:25" s="143" customFormat="1" ht="25.5">
      <c r="A138" s="35">
        <v>11</v>
      </c>
      <c r="B138" s="35" t="s">
        <v>1149</v>
      </c>
      <c r="C138" s="36" t="s">
        <v>441</v>
      </c>
      <c r="D138" s="36" t="s">
        <v>96</v>
      </c>
      <c r="E138" s="36" t="s">
        <v>97</v>
      </c>
      <c r="F138" s="36">
        <v>1972</v>
      </c>
      <c r="G138" s="145">
        <v>142168</v>
      </c>
      <c r="H138" s="139"/>
      <c r="I138" s="139"/>
      <c r="J138" s="36" t="s">
        <v>171</v>
      </c>
      <c r="K138" s="140" t="s">
        <v>1150</v>
      </c>
      <c r="L138" s="36" t="s">
        <v>133</v>
      </c>
      <c r="M138" s="36" t="s">
        <v>107</v>
      </c>
      <c r="N138" s="36" t="s">
        <v>439</v>
      </c>
      <c r="O138" s="36" t="s">
        <v>439</v>
      </c>
      <c r="P138" s="36" t="s">
        <v>411</v>
      </c>
      <c r="Q138" s="36" t="s">
        <v>411</v>
      </c>
      <c r="R138" s="36" t="s">
        <v>411</v>
      </c>
      <c r="S138" s="36" t="s">
        <v>421</v>
      </c>
      <c r="T138" s="36" t="s">
        <v>173</v>
      </c>
      <c r="U138" s="36" t="s">
        <v>411</v>
      </c>
      <c r="V138" s="142">
        <v>16.05</v>
      </c>
      <c r="W138" s="142">
        <v>1</v>
      </c>
      <c r="X138" s="142" t="s">
        <v>97</v>
      </c>
      <c r="Y138" s="142" t="s">
        <v>1146</v>
      </c>
    </row>
    <row r="139" spans="1:25" s="143" customFormat="1" ht="25.5">
      <c r="A139" s="35">
        <v>12</v>
      </c>
      <c r="B139" s="35" t="s">
        <v>1151</v>
      </c>
      <c r="C139" s="36" t="s">
        <v>441</v>
      </c>
      <c r="D139" s="36" t="s">
        <v>96</v>
      </c>
      <c r="E139" s="36" t="s">
        <v>97</v>
      </c>
      <c r="F139" s="36">
        <v>1972</v>
      </c>
      <c r="G139" s="145">
        <v>110112</v>
      </c>
      <c r="H139" s="139"/>
      <c r="I139" s="139"/>
      <c r="J139" s="36" t="s">
        <v>171</v>
      </c>
      <c r="K139" s="140" t="s">
        <v>1152</v>
      </c>
      <c r="L139" s="36" t="s">
        <v>133</v>
      </c>
      <c r="M139" s="36" t="s">
        <v>107</v>
      </c>
      <c r="N139" s="36" t="s">
        <v>439</v>
      </c>
      <c r="O139" s="36" t="s">
        <v>439</v>
      </c>
      <c r="P139" s="36" t="s">
        <v>411</v>
      </c>
      <c r="Q139" s="36" t="s">
        <v>411</v>
      </c>
      <c r="R139" s="36" t="s">
        <v>411</v>
      </c>
      <c r="S139" s="36" t="s">
        <v>421</v>
      </c>
      <c r="T139" s="36" t="s">
        <v>173</v>
      </c>
      <c r="U139" s="36" t="s">
        <v>411</v>
      </c>
      <c r="V139" s="142">
        <v>15.6</v>
      </c>
      <c r="W139" s="142">
        <v>1</v>
      </c>
      <c r="X139" s="142" t="s">
        <v>97</v>
      </c>
      <c r="Y139" s="142" t="s">
        <v>1146</v>
      </c>
    </row>
    <row r="140" spans="1:25" s="143" customFormat="1" ht="16.5" customHeight="1">
      <c r="A140" s="318" t="s">
        <v>0</v>
      </c>
      <c r="B140" s="319"/>
      <c r="C140" s="319"/>
      <c r="D140" s="319"/>
      <c r="E140" s="319"/>
      <c r="F140" s="320"/>
      <c r="G140" s="28">
        <f>G139+G138+G137+G136+G135+G134+G133+I132+G131+I130+I129+G128</f>
        <v>3813348.91</v>
      </c>
      <c r="H140" s="226"/>
      <c r="I140" s="231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</row>
    <row r="141" spans="1:25" ht="12.75" customHeight="1">
      <c r="A141" s="321" t="s">
        <v>1020</v>
      </c>
      <c r="B141" s="321"/>
      <c r="C141" s="321"/>
      <c r="D141" s="321"/>
      <c r="E141" s="321"/>
      <c r="F141" s="321"/>
      <c r="G141" s="321"/>
      <c r="H141" s="80"/>
      <c r="I141" s="80"/>
      <c r="J141" s="80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</row>
    <row r="142" spans="1:25" s="143" customFormat="1" ht="25.5">
      <c r="A142" s="36">
        <v>1</v>
      </c>
      <c r="B142" s="181" t="s">
        <v>464</v>
      </c>
      <c r="C142" s="174"/>
      <c r="D142" s="99" t="s">
        <v>96</v>
      </c>
      <c r="E142" s="99" t="s">
        <v>97</v>
      </c>
      <c r="F142" s="99">
        <v>1964</v>
      </c>
      <c r="G142" s="266"/>
      <c r="H142" s="36">
        <v>0.43</v>
      </c>
      <c r="I142" s="236">
        <v>3740382</v>
      </c>
      <c r="J142" s="99" t="s">
        <v>1153</v>
      </c>
      <c r="K142" s="267" t="s">
        <v>465</v>
      </c>
      <c r="L142" s="99" t="s">
        <v>466</v>
      </c>
      <c r="M142" s="99" t="s">
        <v>467</v>
      </c>
      <c r="N142" s="99" t="s">
        <v>468</v>
      </c>
      <c r="O142" s="99" t="s">
        <v>469</v>
      </c>
      <c r="P142" s="99" t="s">
        <v>412</v>
      </c>
      <c r="Q142" s="99" t="s">
        <v>415</v>
      </c>
      <c r="R142" s="99" t="s">
        <v>412</v>
      </c>
      <c r="S142" s="99" t="s">
        <v>412</v>
      </c>
      <c r="T142" s="99" t="s">
        <v>489</v>
      </c>
      <c r="U142" s="99" t="s">
        <v>412</v>
      </c>
      <c r="V142" s="265">
        <v>3301.88</v>
      </c>
      <c r="W142" s="265">
        <v>3</v>
      </c>
      <c r="X142" s="262" t="s">
        <v>96</v>
      </c>
      <c r="Y142" s="265" t="s">
        <v>97</v>
      </c>
    </row>
    <row r="143" spans="1:25" s="143" customFormat="1">
      <c r="A143" s="36">
        <v>2</v>
      </c>
      <c r="B143" s="144" t="s">
        <v>470</v>
      </c>
      <c r="C143" s="35"/>
      <c r="D143" s="36" t="s">
        <v>96</v>
      </c>
      <c r="E143" s="40"/>
      <c r="F143" s="36">
        <v>2013</v>
      </c>
      <c r="G143" s="145">
        <v>3083.34</v>
      </c>
      <c r="H143" s="36"/>
      <c r="I143" s="236"/>
      <c r="J143" s="36" t="s">
        <v>171</v>
      </c>
      <c r="K143" s="36" t="s">
        <v>471</v>
      </c>
      <c r="L143" s="36" t="s">
        <v>466</v>
      </c>
      <c r="M143" s="36"/>
      <c r="N143" s="36"/>
      <c r="O143" s="36"/>
      <c r="P143" s="36"/>
      <c r="Q143" s="36"/>
      <c r="R143" s="36"/>
      <c r="S143" s="36"/>
      <c r="T143" s="36"/>
      <c r="U143" s="36"/>
      <c r="V143" s="226"/>
      <c r="W143" s="226"/>
      <c r="X143" s="226"/>
      <c r="Y143" s="226"/>
    </row>
    <row r="144" spans="1:25" s="143" customFormat="1" ht="25.5">
      <c r="A144" s="36">
        <v>3</v>
      </c>
      <c r="B144" s="144" t="s">
        <v>472</v>
      </c>
      <c r="C144" s="35"/>
      <c r="D144" s="36" t="s">
        <v>96</v>
      </c>
      <c r="E144" s="36" t="s">
        <v>97</v>
      </c>
      <c r="F144" s="36">
        <v>2013</v>
      </c>
      <c r="G144" s="145">
        <v>183804.47</v>
      </c>
      <c r="H144" s="36"/>
      <c r="I144" s="236"/>
      <c r="J144" s="36" t="s">
        <v>171</v>
      </c>
      <c r="K144" s="36" t="s">
        <v>473</v>
      </c>
      <c r="L144" s="36" t="s">
        <v>466</v>
      </c>
      <c r="M144" s="36" t="s">
        <v>474</v>
      </c>
      <c r="N144" s="36" t="s">
        <v>475</v>
      </c>
      <c r="O144" s="36" t="s">
        <v>476</v>
      </c>
      <c r="P144" s="36" t="s">
        <v>412</v>
      </c>
      <c r="Q144" s="36" t="s">
        <v>412</v>
      </c>
      <c r="R144" s="36" t="s">
        <v>412</v>
      </c>
      <c r="S144" s="36" t="s">
        <v>412</v>
      </c>
      <c r="T144" s="36" t="s">
        <v>489</v>
      </c>
      <c r="U144" s="36" t="s">
        <v>412</v>
      </c>
      <c r="V144" s="40">
        <v>91.93</v>
      </c>
      <c r="W144" s="226"/>
      <c r="X144" s="226"/>
      <c r="Y144" s="226"/>
    </row>
    <row r="145" spans="1:25" s="143" customFormat="1">
      <c r="A145" s="36">
        <v>4</v>
      </c>
      <c r="B145" s="144" t="s">
        <v>477</v>
      </c>
      <c r="C145" s="35"/>
      <c r="D145" s="36" t="s">
        <v>96</v>
      </c>
      <c r="E145" s="40"/>
      <c r="F145" s="36">
        <v>2013</v>
      </c>
      <c r="G145" s="145">
        <v>108856.31</v>
      </c>
      <c r="H145" s="36"/>
      <c r="I145" s="236"/>
      <c r="J145" s="36" t="s">
        <v>171</v>
      </c>
      <c r="K145" s="36" t="s">
        <v>471</v>
      </c>
      <c r="L145" s="36" t="s">
        <v>466</v>
      </c>
      <c r="M145" s="36"/>
      <c r="N145" s="36"/>
      <c r="O145" s="36"/>
      <c r="P145" s="36"/>
      <c r="Q145" s="36"/>
      <c r="R145" s="36"/>
      <c r="S145" s="36"/>
      <c r="T145" s="36"/>
      <c r="U145" s="36"/>
      <c r="V145" s="226"/>
      <c r="W145" s="226"/>
      <c r="X145" s="226"/>
      <c r="Y145" s="226"/>
    </row>
    <row r="146" spans="1:25" s="143" customFormat="1">
      <c r="A146" s="36">
        <v>5</v>
      </c>
      <c r="B146" s="35" t="s">
        <v>478</v>
      </c>
      <c r="C146" s="35"/>
      <c r="D146" s="36" t="s">
        <v>96</v>
      </c>
      <c r="E146" s="40"/>
      <c r="F146" s="36">
        <v>2013</v>
      </c>
      <c r="G146" s="145">
        <v>101008.56</v>
      </c>
      <c r="H146" s="36"/>
      <c r="I146" s="236"/>
      <c r="J146" s="36" t="s">
        <v>171</v>
      </c>
      <c r="K146" s="36"/>
      <c r="L146" s="36" t="s">
        <v>466</v>
      </c>
      <c r="M146" s="36"/>
      <c r="N146" s="36"/>
      <c r="O146" s="36"/>
      <c r="P146" s="36"/>
      <c r="Q146" s="36"/>
      <c r="R146" s="36"/>
      <c r="S146" s="36"/>
      <c r="T146" s="36"/>
      <c r="U146" s="36"/>
      <c r="V146" s="226"/>
      <c r="W146" s="226"/>
      <c r="X146" s="226"/>
      <c r="Y146" s="226"/>
    </row>
    <row r="147" spans="1:25" s="143" customFormat="1">
      <c r="A147" s="36">
        <v>6</v>
      </c>
      <c r="B147" s="35" t="s">
        <v>479</v>
      </c>
      <c r="C147" s="35"/>
      <c r="D147" s="36" t="s">
        <v>96</v>
      </c>
      <c r="E147" s="40"/>
      <c r="F147" s="36">
        <v>2013</v>
      </c>
      <c r="G147" s="239">
        <v>298603.08</v>
      </c>
      <c r="H147" s="36"/>
      <c r="I147" s="236"/>
      <c r="J147" s="36" t="s">
        <v>171</v>
      </c>
      <c r="K147" s="36" t="s">
        <v>471</v>
      </c>
      <c r="L147" s="36" t="s">
        <v>466</v>
      </c>
      <c r="M147" s="36"/>
      <c r="N147" s="36"/>
      <c r="O147" s="36"/>
      <c r="P147" s="36"/>
      <c r="Q147" s="36"/>
      <c r="R147" s="36"/>
      <c r="S147" s="36"/>
      <c r="T147" s="36"/>
      <c r="U147" s="36"/>
      <c r="V147" s="226"/>
      <c r="W147" s="226"/>
      <c r="X147" s="226"/>
      <c r="Y147" s="226"/>
    </row>
    <row r="148" spans="1:25" s="143" customFormat="1">
      <c r="A148" s="36">
        <v>7</v>
      </c>
      <c r="B148" s="268" t="s">
        <v>480</v>
      </c>
      <c r="C148" s="268"/>
      <c r="D148" s="36" t="s">
        <v>96</v>
      </c>
      <c r="E148" s="269"/>
      <c r="F148" s="270">
        <v>2013</v>
      </c>
      <c r="G148" s="271">
        <v>599683.57999999996</v>
      </c>
      <c r="H148" s="36"/>
      <c r="I148" s="236"/>
      <c r="J148" s="36" t="s">
        <v>171</v>
      </c>
      <c r="K148" s="270" t="s">
        <v>471</v>
      </c>
      <c r="L148" s="270" t="s">
        <v>466</v>
      </c>
      <c r="M148" s="270"/>
      <c r="N148" s="270"/>
      <c r="O148" s="270"/>
      <c r="P148" s="270"/>
      <c r="Q148" s="270"/>
      <c r="R148" s="270"/>
      <c r="S148" s="270"/>
      <c r="T148" s="270"/>
      <c r="U148" s="270"/>
      <c r="V148" s="226"/>
      <c r="W148" s="226"/>
      <c r="X148" s="226"/>
      <c r="Y148" s="226"/>
    </row>
    <row r="149" spans="1:25" s="143" customFormat="1" ht="27.75" customHeight="1">
      <c r="A149" s="36">
        <v>8</v>
      </c>
      <c r="B149" s="174" t="s">
        <v>481</v>
      </c>
      <c r="C149" s="99" t="s">
        <v>482</v>
      </c>
      <c r="D149" s="99" t="s">
        <v>96</v>
      </c>
      <c r="E149" s="99" t="s">
        <v>97</v>
      </c>
      <c r="F149" s="99">
        <v>1964</v>
      </c>
      <c r="G149" s="272"/>
      <c r="H149" s="36">
        <v>0.51</v>
      </c>
      <c r="I149" s="236">
        <v>81000</v>
      </c>
      <c r="J149" s="99" t="s">
        <v>1153</v>
      </c>
      <c r="K149" s="99" t="s">
        <v>483</v>
      </c>
      <c r="L149" s="99" t="s">
        <v>466</v>
      </c>
      <c r="M149" s="99" t="s">
        <v>438</v>
      </c>
      <c r="N149" s="99" t="s">
        <v>484</v>
      </c>
      <c r="O149" s="99" t="s">
        <v>485</v>
      </c>
      <c r="P149" s="99" t="s">
        <v>415</v>
      </c>
      <c r="Q149" s="99" t="s">
        <v>173</v>
      </c>
      <c r="R149" s="99" t="s">
        <v>173</v>
      </c>
      <c r="S149" s="99" t="s">
        <v>490</v>
      </c>
      <c r="T149" s="99" t="s">
        <v>489</v>
      </c>
      <c r="U149" s="99" t="s">
        <v>412</v>
      </c>
      <c r="V149" s="265">
        <v>107.4</v>
      </c>
      <c r="W149" s="265">
        <v>1</v>
      </c>
      <c r="X149" s="265" t="s">
        <v>97</v>
      </c>
      <c r="Y149" s="265" t="s">
        <v>97</v>
      </c>
    </row>
    <row r="150" spans="1:25" s="143" customFormat="1" ht="36" customHeight="1">
      <c r="A150" s="36">
        <v>9</v>
      </c>
      <c r="B150" s="174" t="s">
        <v>486</v>
      </c>
      <c r="C150" s="99" t="s">
        <v>482</v>
      </c>
      <c r="D150" s="99" t="s">
        <v>96</v>
      </c>
      <c r="E150" s="99" t="s">
        <v>97</v>
      </c>
      <c r="F150" s="99">
        <v>1964</v>
      </c>
      <c r="G150" s="273"/>
      <c r="H150" s="36">
        <v>0.51</v>
      </c>
      <c r="I150" s="236">
        <v>30000</v>
      </c>
      <c r="J150" s="99" t="s">
        <v>1153</v>
      </c>
      <c r="K150" s="99" t="s">
        <v>483</v>
      </c>
      <c r="L150" s="99" t="s">
        <v>466</v>
      </c>
      <c r="M150" s="99" t="s">
        <v>438</v>
      </c>
      <c r="N150" s="99" t="s">
        <v>484</v>
      </c>
      <c r="O150" s="99" t="s">
        <v>485</v>
      </c>
      <c r="P150" s="99" t="s">
        <v>415</v>
      </c>
      <c r="Q150" s="99" t="s">
        <v>173</v>
      </c>
      <c r="R150" s="99" t="s">
        <v>173</v>
      </c>
      <c r="S150" s="99" t="s">
        <v>490</v>
      </c>
      <c r="T150" s="99" t="s">
        <v>489</v>
      </c>
      <c r="U150" s="99" t="s">
        <v>412</v>
      </c>
      <c r="V150" s="265">
        <v>40</v>
      </c>
      <c r="W150" s="265">
        <v>1</v>
      </c>
      <c r="X150" s="265" t="s">
        <v>97</v>
      </c>
      <c r="Y150" s="265" t="s">
        <v>97</v>
      </c>
    </row>
    <row r="151" spans="1:25" s="143" customFormat="1" ht="39" customHeight="1">
      <c r="A151" s="36">
        <v>10</v>
      </c>
      <c r="B151" s="174" t="s">
        <v>487</v>
      </c>
      <c r="C151" s="99" t="s">
        <v>482</v>
      </c>
      <c r="D151" s="99" t="s">
        <v>96</v>
      </c>
      <c r="E151" s="99" t="s">
        <v>97</v>
      </c>
      <c r="F151" s="99">
        <v>2004</v>
      </c>
      <c r="G151" s="272"/>
      <c r="H151" s="36">
        <v>0.08</v>
      </c>
      <c r="I151" s="236">
        <v>41000</v>
      </c>
      <c r="J151" s="99" t="s">
        <v>1153</v>
      </c>
      <c r="K151" s="99" t="s">
        <v>483</v>
      </c>
      <c r="L151" s="99" t="s">
        <v>466</v>
      </c>
      <c r="M151" s="99" t="s">
        <v>438</v>
      </c>
      <c r="N151" s="99" t="s">
        <v>488</v>
      </c>
      <c r="O151" s="99" t="s">
        <v>183</v>
      </c>
      <c r="P151" s="99" t="s">
        <v>412</v>
      </c>
      <c r="Q151" s="99" t="s">
        <v>412</v>
      </c>
      <c r="R151" s="99" t="s">
        <v>412</v>
      </c>
      <c r="S151" s="99" t="s">
        <v>412</v>
      </c>
      <c r="T151" s="99" t="s">
        <v>489</v>
      </c>
      <c r="U151" s="99" t="s">
        <v>412</v>
      </c>
      <c r="V151" s="265">
        <v>23.94</v>
      </c>
      <c r="W151" s="265">
        <v>1</v>
      </c>
      <c r="X151" s="265" t="s">
        <v>97</v>
      </c>
      <c r="Y151" s="265" t="s">
        <v>97</v>
      </c>
    </row>
    <row r="152" spans="1:25" s="143" customFormat="1" ht="12.75" customHeight="1">
      <c r="A152" s="318" t="s">
        <v>0</v>
      </c>
      <c r="B152" s="319"/>
      <c r="C152" s="319"/>
      <c r="D152" s="319"/>
      <c r="E152" s="319"/>
      <c r="F152" s="320"/>
      <c r="G152" s="28">
        <f>I151+I150+I149+G148+G147+G146+G145+G144+G143+I142</f>
        <v>5187421.34</v>
      </c>
      <c r="H152" s="226"/>
      <c r="I152" s="231"/>
      <c r="J152" s="226"/>
      <c r="K152" s="226"/>
      <c r="L152" s="142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</row>
    <row r="153" spans="1:25" ht="12.75" customHeight="1">
      <c r="A153" s="321" t="s">
        <v>1012</v>
      </c>
      <c r="B153" s="321"/>
      <c r="C153" s="321"/>
      <c r="D153" s="321"/>
      <c r="E153" s="321"/>
      <c r="F153" s="321"/>
      <c r="G153" s="321"/>
      <c r="H153" s="80"/>
      <c r="I153" s="80"/>
      <c r="J153" s="80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</row>
    <row r="154" spans="1:25" s="143" customFormat="1" ht="25.5">
      <c r="A154" s="36">
        <v>1</v>
      </c>
      <c r="B154" s="181" t="s">
        <v>495</v>
      </c>
      <c r="C154" s="99" t="s">
        <v>496</v>
      </c>
      <c r="D154" s="99" t="s">
        <v>96</v>
      </c>
      <c r="E154" s="99" t="s">
        <v>97</v>
      </c>
      <c r="F154" s="274" t="s">
        <v>162</v>
      </c>
      <c r="G154" s="180">
        <v>3518825.67</v>
      </c>
      <c r="H154" s="36">
        <v>0.51</v>
      </c>
      <c r="I154" s="236"/>
      <c r="J154" s="99" t="s">
        <v>1153</v>
      </c>
      <c r="K154" s="267" t="s">
        <v>497</v>
      </c>
      <c r="L154" s="99" t="s">
        <v>508</v>
      </c>
      <c r="M154" s="99" t="s">
        <v>498</v>
      </c>
      <c r="N154" s="99" t="s">
        <v>468</v>
      </c>
      <c r="O154" s="99" t="s">
        <v>499</v>
      </c>
      <c r="P154" s="99" t="s">
        <v>412</v>
      </c>
      <c r="Q154" s="99" t="s">
        <v>411</v>
      </c>
      <c r="R154" s="99" t="s">
        <v>411</v>
      </c>
      <c r="S154" s="99" t="s">
        <v>411</v>
      </c>
      <c r="T154" s="99" t="s">
        <v>173</v>
      </c>
      <c r="U154" s="99" t="s">
        <v>411</v>
      </c>
      <c r="V154" s="275">
        <v>1346</v>
      </c>
      <c r="W154" s="275">
        <v>2</v>
      </c>
      <c r="X154" s="275" t="s">
        <v>509</v>
      </c>
      <c r="Y154" s="265" t="s">
        <v>97</v>
      </c>
    </row>
    <row r="155" spans="1:25" s="143" customFormat="1" ht="25.5">
      <c r="A155" s="36">
        <v>2</v>
      </c>
      <c r="B155" s="181" t="s">
        <v>500</v>
      </c>
      <c r="C155" s="99" t="s">
        <v>501</v>
      </c>
      <c r="D155" s="99" t="s">
        <v>96</v>
      </c>
      <c r="E155" s="99" t="s">
        <v>97</v>
      </c>
      <c r="F155" s="274" t="s">
        <v>162</v>
      </c>
      <c r="G155" s="180"/>
      <c r="H155" s="36">
        <v>0.51</v>
      </c>
      <c r="I155" s="236">
        <v>479609.47</v>
      </c>
      <c r="J155" s="99" t="s">
        <v>1153</v>
      </c>
      <c r="K155" s="99" t="s">
        <v>502</v>
      </c>
      <c r="L155" s="99" t="s">
        <v>508</v>
      </c>
      <c r="M155" s="99" t="s">
        <v>503</v>
      </c>
      <c r="N155" s="99" t="s">
        <v>468</v>
      </c>
      <c r="O155" s="99" t="s">
        <v>499</v>
      </c>
      <c r="P155" s="99" t="s">
        <v>412</v>
      </c>
      <c r="Q155" s="99" t="s">
        <v>411</v>
      </c>
      <c r="R155" s="99" t="s">
        <v>411</v>
      </c>
      <c r="S155" s="99" t="s">
        <v>412</v>
      </c>
      <c r="T155" s="99" t="s">
        <v>173</v>
      </c>
      <c r="U155" s="99" t="s">
        <v>411</v>
      </c>
      <c r="V155" s="265">
        <v>67.75</v>
      </c>
      <c r="W155" s="265">
        <v>1</v>
      </c>
      <c r="X155" s="265" t="s">
        <v>97</v>
      </c>
      <c r="Y155" s="265" t="s">
        <v>97</v>
      </c>
    </row>
    <row r="156" spans="1:25" s="143" customFormat="1" ht="25.5">
      <c r="A156" s="36">
        <v>3</v>
      </c>
      <c r="B156" s="144" t="s">
        <v>504</v>
      </c>
      <c r="C156" s="36" t="s">
        <v>505</v>
      </c>
      <c r="D156" s="36" t="s">
        <v>96</v>
      </c>
      <c r="E156" s="36" t="s">
        <v>97</v>
      </c>
      <c r="F156" s="85" t="s">
        <v>162</v>
      </c>
      <c r="G156" s="145">
        <v>10688.46</v>
      </c>
      <c r="H156" s="36"/>
      <c r="I156" s="236"/>
      <c r="J156" s="36" t="s">
        <v>171</v>
      </c>
      <c r="K156" s="36" t="s">
        <v>506</v>
      </c>
      <c r="L156" s="36" t="s">
        <v>508</v>
      </c>
      <c r="M156" s="36" t="s">
        <v>507</v>
      </c>
      <c r="N156" s="36"/>
      <c r="O156" s="3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</row>
    <row r="157" spans="1:25" s="143" customFormat="1">
      <c r="A157" s="318" t="s">
        <v>0</v>
      </c>
      <c r="B157" s="319"/>
      <c r="C157" s="319"/>
      <c r="D157" s="319"/>
      <c r="E157" s="319"/>
      <c r="F157" s="320"/>
      <c r="G157" s="28">
        <f>G156+I155+G154</f>
        <v>4009123.6</v>
      </c>
      <c r="H157" s="226"/>
      <c r="I157" s="231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</row>
    <row r="158" spans="1:25" ht="12.75" customHeight="1">
      <c r="A158" s="321" t="s">
        <v>1015</v>
      </c>
      <c r="B158" s="321"/>
      <c r="C158" s="321"/>
      <c r="D158" s="321"/>
      <c r="E158" s="321"/>
      <c r="F158" s="321"/>
      <c r="G158" s="321"/>
      <c r="H158" s="80"/>
      <c r="I158" s="80"/>
      <c r="J158" s="80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</row>
    <row r="159" spans="1:25" ht="25.5">
      <c r="A159" s="10">
        <v>1</v>
      </c>
      <c r="B159" s="144" t="s">
        <v>523</v>
      </c>
      <c r="C159" s="36"/>
      <c r="D159" s="36" t="s">
        <v>96</v>
      </c>
      <c r="E159" s="36" t="s">
        <v>97</v>
      </c>
      <c r="F159" s="36">
        <v>1961</v>
      </c>
      <c r="G159" s="145"/>
      <c r="H159" s="36">
        <v>0.49</v>
      </c>
      <c r="I159" s="236">
        <v>901000</v>
      </c>
      <c r="J159" s="36" t="s">
        <v>1153</v>
      </c>
      <c r="K159" s="139" t="s">
        <v>524</v>
      </c>
      <c r="L159" s="36" t="s">
        <v>525</v>
      </c>
      <c r="M159" s="36" t="s">
        <v>526</v>
      </c>
      <c r="N159" s="36" t="s">
        <v>526</v>
      </c>
      <c r="O159" s="36" t="s">
        <v>527</v>
      </c>
      <c r="P159" s="36" t="s">
        <v>412</v>
      </c>
      <c r="Q159" s="36" t="s">
        <v>412</v>
      </c>
      <c r="R159" s="36" t="s">
        <v>412</v>
      </c>
      <c r="S159" s="36" t="s">
        <v>411</v>
      </c>
      <c r="T159" s="36" t="s">
        <v>534</v>
      </c>
      <c r="U159" s="36" t="s">
        <v>412</v>
      </c>
      <c r="V159" s="262">
        <v>962.65</v>
      </c>
      <c r="W159" s="262">
        <v>2</v>
      </c>
      <c r="X159" s="262" t="s">
        <v>535</v>
      </c>
      <c r="Y159" s="40" t="s">
        <v>97</v>
      </c>
    </row>
    <row r="160" spans="1:25" ht="25.5">
      <c r="A160" s="10">
        <v>2</v>
      </c>
      <c r="B160" s="144" t="s">
        <v>528</v>
      </c>
      <c r="C160" s="36"/>
      <c r="D160" s="36" t="s">
        <v>96</v>
      </c>
      <c r="E160" s="36" t="s">
        <v>97</v>
      </c>
      <c r="F160" s="36">
        <v>1961</v>
      </c>
      <c r="G160" s="145"/>
      <c r="H160" s="36">
        <v>0.49</v>
      </c>
      <c r="I160" s="236">
        <v>145000</v>
      </c>
      <c r="J160" s="36" t="s">
        <v>1153</v>
      </c>
      <c r="K160" s="139" t="s">
        <v>524</v>
      </c>
      <c r="L160" s="36" t="s">
        <v>525</v>
      </c>
      <c r="M160" s="36" t="s">
        <v>526</v>
      </c>
      <c r="N160" s="36" t="s">
        <v>526</v>
      </c>
      <c r="O160" s="36" t="s">
        <v>527</v>
      </c>
      <c r="P160" s="36" t="s">
        <v>412</v>
      </c>
      <c r="Q160" s="36" t="s">
        <v>412</v>
      </c>
      <c r="R160" s="36" t="s">
        <v>412</v>
      </c>
      <c r="S160" s="36" t="s">
        <v>411</v>
      </c>
      <c r="T160" s="36" t="s">
        <v>534</v>
      </c>
      <c r="U160" s="36" t="s">
        <v>412</v>
      </c>
      <c r="V160" s="265">
        <v>99.6</v>
      </c>
      <c r="W160" s="276"/>
      <c r="X160" s="276"/>
      <c r="Y160" s="276"/>
    </row>
    <row r="161" spans="1:25" ht="25.5">
      <c r="A161" s="10">
        <v>3</v>
      </c>
      <c r="B161" s="144" t="s">
        <v>529</v>
      </c>
      <c r="C161" s="36"/>
      <c r="D161" s="36"/>
      <c r="E161" s="36" t="s">
        <v>97</v>
      </c>
      <c r="F161" s="36" t="s">
        <v>530</v>
      </c>
      <c r="G161" s="145">
        <v>9000</v>
      </c>
      <c r="H161" s="36"/>
      <c r="I161" s="236"/>
      <c r="J161" s="36" t="s">
        <v>171</v>
      </c>
      <c r="K161" s="36" t="s">
        <v>172</v>
      </c>
      <c r="L161" s="36" t="s">
        <v>525</v>
      </c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76"/>
    </row>
    <row r="162" spans="1:25" ht="25.5">
      <c r="A162" s="10">
        <v>4</v>
      </c>
      <c r="B162" s="144" t="s">
        <v>531</v>
      </c>
      <c r="C162" s="36"/>
      <c r="D162" s="36"/>
      <c r="E162" s="36" t="s">
        <v>97</v>
      </c>
      <c r="F162" s="36">
        <v>1961</v>
      </c>
      <c r="G162" s="145">
        <v>33127.26</v>
      </c>
      <c r="H162" s="36"/>
      <c r="I162" s="236"/>
      <c r="J162" s="36" t="s">
        <v>171</v>
      </c>
      <c r="K162" s="36" t="s">
        <v>172</v>
      </c>
      <c r="L162" s="36" t="s">
        <v>525</v>
      </c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</row>
    <row r="163" spans="1:25" ht="27" customHeight="1">
      <c r="A163" s="10">
        <v>5</v>
      </c>
      <c r="B163" s="144" t="s">
        <v>532</v>
      </c>
      <c r="C163" s="36"/>
      <c r="D163" s="36"/>
      <c r="E163" s="36" t="s">
        <v>97</v>
      </c>
      <c r="F163" s="36" t="s">
        <v>533</v>
      </c>
      <c r="G163" s="145">
        <v>17693.689999999999</v>
      </c>
      <c r="H163" s="36"/>
      <c r="I163" s="236"/>
      <c r="J163" s="36" t="s">
        <v>171</v>
      </c>
      <c r="K163" s="36" t="s">
        <v>172</v>
      </c>
      <c r="L163" s="36" t="s">
        <v>525</v>
      </c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</row>
    <row r="164" spans="1:25" s="143" customFormat="1" ht="12.75" customHeight="1">
      <c r="A164" s="318" t="s">
        <v>0</v>
      </c>
      <c r="B164" s="319"/>
      <c r="C164" s="319"/>
      <c r="D164" s="319"/>
      <c r="E164" s="319"/>
      <c r="F164" s="320"/>
      <c r="G164" s="28">
        <f>G163+G162+G161+I160+I159</f>
        <v>1105820.95</v>
      </c>
      <c r="H164" s="226"/>
      <c r="I164" s="231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</row>
    <row r="165" spans="1:25" s="143" customFormat="1" ht="15" customHeight="1">
      <c r="A165" s="325" t="s">
        <v>1081</v>
      </c>
      <c r="B165" s="325"/>
      <c r="C165" s="325"/>
      <c r="D165" s="325"/>
      <c r="E165" s="325"/>
      <c r="F165" s="325"/>
      <c r="G165" s="325"/>
      <c r="H165" s="21"/>
      <c r="I165" s="21"/>
      <c r="J165" s="21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</row>
    <row r="166" spans="1:25" ht="26.25" customHeight="1">
      <c r="A166" s="10">
        <v>1</v>
      </c>
      <c r="B166" s="181" t="s">
        <v>528</v>
      </c>
      <c r="C166" s="99" t="s">
        <v>62</v>
      </c>
      <c r="D166" s="99" t="s">
        <v>96</v>
      </c>
      <c r="E166" s="99" t="s">
        <v>97</v>
      </c>
      <c r="F166" s="267" t="s">
        <v>541</v>
      </c>
      <c r="G166" s="180"/>
      <c r="H166" s="36">
        <v>0.43</v>
      </c>
      <c r="I166" s="236">
        <v>816000</v>
      </c>
      <c r="J166" s="99" t="s">
        <v>1153</v>
      </c>
      <c r="K166" s="277"/>
      <c r="L166" s="326" t="s">
        <v>542</v>
      </c>
      <c r="M166" s="99" t="s">
        <v>107</v>
      </c>
      <c r="N166" s="99" t="s">
        <v>526</v>
      </c>
      <c r="O166" s="99" t="s">
        <v>543</v>
      </c>
      <c r="P166" s="99" t="s">
        <v>411</v>
      </c>
      <c r="Q166" s="99" t="s">
        <v>412</v>
      </c>
      <c r="R166" s="99" t="s">
        <v>412</v>
      </c>
      <c r="S166" s="99" t="s">
        <v>411</v>
      </c>
      <c r="T166" s="99" t="s">
        <v>550</v>
      </c>
      <c r="U166" s="99" t="s">
        <v>411</v>
      </c>
      <c r="V166" s="262">
        <v>500</v>
      </c>
      <c r="W166" s="262">
        <v>1</v>
      </c>
      <c r="X166" s="265" t="s">
        <v>97</v>
      </c>
      <c r="Y166" s="278"/>
    </row>
    <row r="167" spans="1:25" ht="20.25" customHeight="1">
      <c r="A167" s="10">
        <v>2</v>
      </c>
      <c r="B167" s="181" t="s">
        <v>544</v>
      </c>
      <c r="C167" s="99" t="s">
        <v>62</v>
      </c>
      <c r="D167" s="99" t="s">
        <v>96</v>
      </c>
      <c r="E167" s="99" t="s">
        <v>97</v>
      </c>
      <c r="F167" s="267" t="s">
        <v>541</v>
      </c>
      <c r="G167" s="180"/>
      <c r="H167" s="36">
        <v>0.43</v>
      </c>
      <c r="I167" s="236">
        <v>381000</v>
      </c>
      <c r="J167" s="99" t="s">
        <v>1153</v>
      </c>
      <c r="K167" s="277"/>
      <c r="L167" s="327"/>
      <c r="M167" s="99" t="s">
        <v>107</v>
      </c>
      <c r="N167" s="99" t="s">
        <v>526</v>
      </c>
      <c r="O167" s="99" t="s">
        <v>543</v>
      </c>
      <c r="P167" s="99" t="s">
        <v>411</v>
      </c>
      <c r="Q167" s="99" t="s">
        <v>412</v>
      </c>
      <c r="R167" s="99" t="s">
        <v>412</v>
      </c>
      <c r="S167" s="99" t="s">
        <v>411</v>
      </c>
      <c r="T167" s="99" t="s">
        <v>551</v>
      </c>
      <c r="U167" s="99" t="s">
        <v>411</v>
      </c>
      <c r="V167" s="264">
        <v>234</v>
      </c>
      <c r="W167" s="262">
        <v>1</v>
      </c>
      <c r="X167" s="262" t="s">
        <v>96</v>
      </c>
      <c r="Y167" s="278"/>
    </row>
    <row r="168" spans="1:25" ht="14.25">
      <c r="A168" s="10">
        <v>3</v>
      </c>
      <c r="B168" s="181" t="s">
        <v>545</v>
      </c>
      <c r="C168" s="99" t="s">
        <v>62</v>
      </c>
      <c r="D168" s="99" t="s">
        <v>96</v>
      </c>
      <c r="E168" s="99" t="s">
        <v>97</v>
      </c>
      <c r="F168" s="267" t="s">
        <v>541</v>
      </c>
      <c r="G168" s="180"/>
      <c r="H168" s="36">
        <v>0.43</v>
      </c>
      <c r="I168" s="236">
        <v>13000</v>
      </c>
      <c r="J168" s="99" t="s">
        <v>1153</v>
      </c>
      <c r="K168" s="277"/>
      <c r="L168" s="327"/>
      <c r="M168" s="99" t="s">
        <v>107</v>
      </c>
      <c r="N168" s="99" t="s">
        <v>526</v>
      </c>
      <c r="O168" s="99" t="s">
        <v>180</v>
      </c>
      <c r="P168" s="99" t="s">
        <v>411</v>
      </c>
      <c r="Q168" s="99" t="s">
        <v>552</v>
      </c>
      <c r="R168" s="99" t="s">
        <v>550</v>
      </c>
      <c r="S168" s="99" t="s">
        <v>412</v>
      </c>
      <c r="T168" s="99" t="s">
        <v>552</v>
      </c>
      <c r="U168" s="99" t="s">
        <v>552</v>
      </c>
      <c r="V168" s="264">
        <v>12</v>
      </c>
      <c r="W168" s="262">
        <v>1</v>
      </c>
      <c r="X168" s="265" t="s">
        <v>97</v>
      </c>
      <c r="Y168" s="278"/>
    </row>
    <row r="169" spans="1:25" ht="25.5">
      <c r="A169" s="10">
        <v>4</v>
      </c>
      <c r="B169" s="181" t="s">
        <v>495</v>
      </c>
      <c r="C169" s="99" t="s">
        <v>62</v>
      </c>
      <c r="D169" s="99" t="s">
        <v>96</v>
      </c>
      <c r="E169" s="99" t="s">
        <v>97</v>
      </c>
      <c r="F169" s="99">
        <v>1936</v>
      </c>
      <c r="G169" s="180"/>
      <c r="H169" s="36">
        <v>0.6</v>
      </c>
      <c r="I169" s="236">
        <v>1530000</v>
      </c>
      <c r="J169" s="99" t="s">
        <v>1153</v>
      </c>
      <c r="K169" s="277"/>
      <c r="L169" s="328"/>
      <c r="M169" s="279" t="s">
        <v>107</v>
      </c>
      <c r="N169" s="279" t="s">
        <v>526</v>
      </c>
      <c r="O169" s="279" t="s">
        <v>546</v>
      </c>
      <c r="P169" s="99" t="s">
        <v>411</v>
      </c>
      <c r="Q169" s="99" t="s">
        <v>412</v>
      </c>
      <c r="R169" s="99" t="s">
        <v>412</v>
      </c>
      <c r="S169" s="99" t="s">
        <v>411</v>
      </c>
      <c r="T169" s="99" t="s">
        <v>552</v>
      </c>
      <c r="U169" s="99" t="s">
        <v>411</v>
      </c>
      <c r="V169" s="264">
        <v>2042</v>
      </c>
      <c r="W169" s="262">
        <v>4</v>
      </c>
      <c r="X169" s="262" t="s">
        <v>553</v>
      </c>
      <c r="Y169" s="278"/>
    </row>
    <row r="170" spans="1:25" ht="14.25">
      <c r="A170" s="10">
        <v>5</v>
      </c>
      <c r="B170" s="144" t="s">
        <v>547</v>
      </c>
      <c r="C170" s="36"/>
      <c r="D170" s="36"/>
      <c r="E170" s="280"/>
      <c r="F170" s="281"/>
      <c r="G170" s="145">
        <v>472426.7</v>
      </c>
      <c r="H170" s="36"/>
      <c r="I170" s="236"/>
      <c r="J170" s="36" t="s">
        <v>171</v>
      </c>
      <c r="K170" s="36"/>
      <c r="L170" s="36" t="s">
        <v>548</v>
      </c>
      <c r="M170" s="276"/>
      <c r="N170" s="276"/>
      <c r="O170" s="276"/>
      <c r="P170" s="276"/>
      <c r="Q170" s="276"/>
      <c r="R170" s="276"/>
      <c r="S170" s="276"/>
      <c r="T170" s="276"/>
      <c r="U170" s="276"/>
      <c r="V170" s="264">
        <v>968</v>
      </c>
      <c r="W170" s="262"/>
      <c r="X170" s="262"/>
      <c r="Y170" s="276"/>
    </row>
    <row r="171" spans="1:25" ht="14.25">
      <c r="A171" s="10">
        <v>6</v>
      </c>
      <c r="B171" s="144" t="s">
        <v>549</v>
      </c>
      <c r="C171" s="36"/>
      <c r="D171" s="36"/>
      <c r="E171" s="280"/>
      <c r="F171" s="281"/>
      <c r="G171" s="145">
        <v>57315.6</v>
      </c>
      <c r="H171" s="36"/>
      <c r="I171" s="236"/>
      <c r="J171" s="36" t="s">
        <v>171</v>
      </c>
      <c r="K171" s="36"/>
      <c r="L171" s="36" t="s">
        <v>548</v>
      </c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Y171" s="276"/>
    </row>
    <row r="172" spans="1:25" s="143" customFormat="1" ht="14.25" customHeight="1">
      <c r="A172" s="318" t="s">
        <v>0</v>
      </c>
      <c r="B172" s="319"/>
      <c r="C172" s="319"/>
      <c r="D172" s="319"/>
      <c r="E172" s="319"/>
      <c r="F172" s="320"/>
      <c r="G172" s="28">
        <f>G171+G170+I169+I168+I167+I166</f>
        <v>3269742.3</v>
      </c>
      <c r="H172" s="226"/>
      <c r="I172" s="231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</row>
    <row r="173" spans="1:25" s="143" customFormat="1" ht="14.25" customHeight="1">
      <c r="A173" s="322" t="s">
        <v>750</v>
      </c>
      <c r="B173" s="322"/>
      <c r="C173" s="322"/>
      <c r="D173" s="322"/>
      <c r="E173" s="322"/>
      <c r="F173" s="322"/>
      <c r="G173" s="322"/>
      <c r="H173" s="282"/>
      <c r="I173" s="282"/>
      <c r="J173" s="282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</row>
    <row r="174" spans="1:25" ht="38.25">
      <c r="A174" s="10">
        <v>1</v>
      </c>
      <c r="B174" s="144" t="s">
        <v>749</v>
      </c>
      <c r="C174" s="36"/>
      <c r="D174" s="36" t="s">
        <v>96</v>
      </c>
      <c r="E174" s="99" t="s">
        <v>97</v>
      </c>
      <c r="F174" s="36">
        <v>1960</v>
      </c>
      <c r="G174" s="180"/>
      <c r="H174" s="36">
        <v>0.49</v>
      </c>
      <c r="I174" s="236">
        <v>1440000</v>
      </c>
      <c r="J174" s="99" t="s">
        <v>1153</v>
      </c>
      <c r="K174" s="99" t="s">
        <v>573</v>
      </c>
      <c r="L174" s="36" t="s">
        <v>574</v>
      </c>
      <c r="M174" s="283" t="s">
        <v>575</v>
      </c>
      <c r="N174" s="283" t="s">
        <v>576</v>
      </c>
      <c r="O174" s="283" t="s">
        <v>577</v>
      </c>
      <c r="P174" s="284" t="s">
        <v>412</v>
      </c>
      <c r="Q174" s="284" t="s">
        <v>412</v>
      </c>
      <c r="R174" s="284" t="s">
        <v>412</v>
      </c>
      <c r="S174" s="284" t="s">
        <v>412</v>
      </c>
      <c r="T174" s="284" t="s">
        <v>172</v>
      </c>
      <c r="U174" s="284" t="s">
        <v>412</v>
      </c>
      <c r="V174" s="283">
        <v>989</v>
      </c>
      <c r="W174" s="283">
        <v>2</v>
      </c>
      <c r="X174" s="283" t="s">
        <v>96</v>
      </c>
      <c r="Y174" s="37" t="s">
        <v>97</v>
      </c>
    </row>
    <row r="175" spans="1:25" ht="38.25">
      <c r="A175" s="10">
        <v>2</v>
      </c>
      <c r="B175" s="181" t="s">
        <v>578</v>
      </c>
      <c r="C175" s="329" t="s">
        <v>579</v>
      </c>
      <c r="D175" s="99" t="s">
        <v>96</v>
      </c>
      <c r="E175" s="99" t="s">
        <v>97</v>
      </c>
      <c r="F175" s="329">
        <v>1978</v>
      </c>
      <c r="G175" s="331"/>
      <c r="H175" s="314">
        <v>0.43</v>
      </c>
      <c r="I175" s="315">
        <v>768000</v>
      </c>
      <c r="J175" s="329" t="s">
        <v>1153</v>
      </c>
      <c r="K175" s="329" t="s">
        <v>573</v>
      </c>
      <c r="L175" s="99" t="s">
        <v>606</v>
      </c>
      <c r="M175" s="285" t="s">
        <v>580</v>
      </c>
      <c r="N175" s="285" t="s">
        <v>581</v>
      </c>
      <c r="O175" s="285" t="s">
        <v>582</v>
      </c>
      <c r="P175" s="284" t="s">
        <v>412</v>
      </c>
      <c r="Q175" s="284" t="s">
        <v>412</v>
      </c>
      <c r="R175" s="284" t="s">
        <v>412</v>
      </c>
      <c r="S175" s="284" t="s">
        <v>412</v>
      </c>
      <c r="T175" s="284" t="s">
        <v>172</v>
      </c>
      <c r="U175" s="284" t="s">
        <v>412</v>
      </c>
      <c r="V175" s="341">
        <v>469</v>
      </c>
      <c r="W175" s="285">
        <v>2</v>
      </c>
      <c r="X175" s="285" t="s">
        <v>96</v>
      </c>
      <c r="Y175" s="265" t="s">
        <v>97</v>
      </c>
    </row>
    <row r="176" spans="1:25" ht="25.5" customHeight="1">
      <c r="A176" s="10">
        <v>3</v>
      </c>
      <c r="B176" s="181" t="s">
        <v>583</v>
      </c>
      <c r="C176" s="330"/>
      <c r="D176" s="36" t="s">
        <v>96</v>
      </c>
      <c r="E176" s="99" t="s">
        <v>97</v>
      </c>
      <c r="F176" s="330"/>
      <c r="G176" s="332"/>
      <c r="H176" s="314"/>
      <c r="I176" s="315"/>
      <c r="J176" s="330"/>
      <c r="K176" s="330"/>
      <c r="L176" s="99"/>
      <c r="M176" s="285"/>
      <c r="N176" s="285"/>
      <c r="O176" s="285"/>
      <c r="P176" s="284"/>
      <c r="Q176" s="284"/>
      <c r="R176" s="284"/>
      <c r="S176" s="284"/>
      <c r="T176" s="284"/>
      <c r="U176" s="284"/>
      <c r="V176" s="342"/>
      <c r="W176" s="285"/>
      <c r="X176" s="285"/>
      <c r="Y176" s="265"/>
    </row>
    <row r="177" spans="1:25" ht="25.5">
      <c r="A177" s="10">
        <v>4</v>
      </c>
      <c r="B177" s="144" t="s">
        <v>584</v>
      </c>
      <c r="C177" s="36"/>
      <c r="D177" s="36"/>
      <c r="E177" s="36"/>
      <c r="F177" s="36"/>
      <c r="G177" s="180">
        <v>29218.2</v>
      </c>
      <c r="H177" s="99"/>
      <c r="I177" s="99"/>
      <c r="J177" s="99" t="s">
        <v>171</v>
      </c>
      <c r="K177" s="278"/>
      <c r="L177" s="99" t="s">
        <v>607</v>
      </c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</row>
    <row r="178" spans="1:25" ht="25.5">
      <c r="A178" s="10">
        <v>5</v>
      </c>
      <c r="B178" s="144" t="s">
        <v>532</v>
      </c>
      <c r="C178" s="36"/>
      <c r="D178" s="36"/>
      <c r="E178" s="36"/>
      <c r="F178" s="36"/>
      <c r="G178" s="180">
        <v>3241.61</v>
      </c>
      <c r="H178" s="99"/>
      <c r="I178" s="99"/>
      <c r="J178" s="99" t="s">
        <v>171</v>
      </c>
      <c r="K178" s="278"/>
      <c r="L178" s="99" t="s">
        <v>608</v>
      </c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</row>
    <row r="179" spans="1:25" ht="25.5">
      <c r="A179" s="10">
        <v>6</v>
      </c>
      <c r="B179" s="144" t="s">
        <v>585</v>
      </c>
      <c r="C179" s="36"/>
      <c r="D179" s="36"/>
      <c r="E179" s="36"/>
      <c r="F179" s="36"/>
      <c r="G179" s="180">
        <v>18985.11</v>
      </c>
      <c r="H179" s="99"/>
      <c r="I179" s="99"/>
      <c r="J179" s="99" t="s">
        <v>171</v>
      </c>
      <c r="K179" s="278"/>
      <c r="L179" s="36" t="s">
        <v>609</v>
      </c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Y179" s="276"/>
    </row>
    <row r="180" spans="1:25" ht="25.5">
      <c r="A180" s="10">
        <v>7</v>
      </c>
      <c r="B180" s="144" t="s">
        <v>584</v>
      </c>
      <c r="C180" s="36"/>
      <c r="D180" s="36"/>
      <c r="E180" s="36"/>
      <c r="F180" s="36"/>
      <c r="G180" s="180">
        <v>1257.5</v>
      </c>
      <c r="H180" s="99"/>
      <c r="I180" s="99"/>
      <c r="J180" s="99" t="s">
        <v>171</v>
      </c>
      <c r="K180" s="278"/>
      <c r="L180" s="36" t="s">
        <v>609</v>
      </c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Y180" s="276"/>
    </row>
    <row r="181" spans="1:25" ht="25.5">
      <c r="A181" s="10">
        <v>8</v>
      </c>
      <c r="B181" s="144" t="s">
        <v>532</v>
      </c>
      <c r="C181" s="36"/>
      <c r="D181" s="36"/>
      <c r="E181" s="36"/>
      <c r="F181" s="36"/>
      <c r="G181" s="180">
        <v>5641.94</v>
      </c>
      <c r="H181" s="99"/>
      <c r="I181" s="99"/>
      <c r="J181" s="99" t="s">
        <v>171</v>
      </c>
      <c r="K181" s="278"/>
      <c r="L181" s="36" t="s">
        <v>609</v>
      </c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276"/>
      <c r="X181" s="276"/>
      <c r="Y181" s="276"/>
    </row>
    <row r="182" spans="1:25" ht="38.25">
      <c r="A182" s="10">
        <v>9</v>
      </c>
      <c r="B182" s="144" t="s">
        <v>586</v>
      </c>
      <c r="C182" s="36"/>
      <c r="D182" s="36" t="s">
        <v>96</v>
      </c>
      <c r="E182" s="99" t="s">
        <v>97</v>
      </c>
      <c r="F182" s="36"/>
      <c r="G182" s="180">
        <v>6275.33</v>
      </c>
      <c r="H182" s="99"/>
      <c r="I182" s="99"/>
      <c r="J182" s="99" t="s">
        <v>171</v>
      </c>
      <c r="K182" s="99" t="s">
        <v>573</v>
      </c>
      <c r="L182" s="99" t="s">
        <v>607</v>
      </c>
      <c r="M182" s="37" t="s">
        <v>587</v>
      </c>
      <c r="N182" s="276"/>
      <c r="O182" s="276"/>
      <c r="P182" s="36" t="s">
        <v>588</v>
      </c>
      <c r="Q182" s="36" t="s">
        <v>588</v>
      </c>
      <c r="R182" s="36" t="s">
        <v>172</v>
      </c>
      <c r="S182" s="36" t="s">
        <v>588</v>
      </c>
      <c r="T182" s="284" t="s">
        <v>172</v>
      </c>
      <c r="U182" s="36" t="s">
        <v>588</v>
      </c>
      <c r="V182" s="286" t="s">
        <v>588</v>
      </c>
      <c r="W182" s="276"/>
      <c r="X182" s="276"/>
      <c r="Y182" s="276"/>
    </row>
    <row r="183" spans="1:25" s="143" customFormat="1" ht="12.75" customHeight="1">
      <c r="A183" s="318" t="s">
        <v>0</v>
      </c>
      <c r="B183" s="319"/>
      <c r="C183" s="319"/>
      <c r="D183" s="319"/>
      <c r="E183" s="319"/>
      <c r="F183" s="320"/>
      <c r="G183" s="28">
        <f>G182+G181+G180+G179+G178+G177+I175+I174</f>
        <v>2272619.69</v>
      </c>
      <c r="H183" s="26"/>
      <c r="I183" s="231"/>
      <c r="J183" s="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</row>
    <row r="184" spans="1:25" s="143" customFormat="1" ht="12.75" customHeight="1">
      <c r="A184" s="321" t="s">
        <v>610</v>
      </c>
      <c r="B184" s="321"/>
      <c r="C184" s="321"/>
      <c r="D184" s="321"/>
      <c r="E184" s="321"/>
      <c r="F184" s="321"/>
      <c r="G184" s="321"/>
      <c r="H184" s="80"/>
      <c r="I184" s="80"/>
      <c r="J184" s="80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</row>
    <row r="185" spans="1:25" ht="25.5">
      <c r="A185" s="10">
        <v>1</v>
      </c>
      <c r="B185" s="181" t="s">
        <v>495</v>
      </c>
      <c r="C185" s="99" t="s">
        <v>597</v>
      </c>
      <c r="D185" s="99" t="s">
        <v>96</v>
      </c>
      <c r="E185" s="99" t="s">
        <v>97</v>
      </c>
      <c r="F185" s="99">
        <v>1960</v>
      </c>
      <c r="G185" s="266"/>
      <c r="H185" s="36">
        <v>0.49</v>
      </c>
      <c r="I185" s="236">
        <v>631000</v>
      </c>
      <c r="J185" s="99" t="s">
        <v>1153</v>
      </c>
      <c r="K185" s="267" t="s">
        <v>598</v>
      </c>
      <c r="L185" s="99" t="s">
        <v>192</v>
      </c>
      <c r="M185" s="265" t="s">
        <v>599</v>
      </c>
      <c r="N185" s="265" t="s">
        <v>600</v>
      </c>
      <c r="O185" s="99" t="s">
        <v>601</v>
      </c>
      <c r="P185" s="99" t="s">
        <v>412</v>
      </c>
      <c r="Q185" s="99" t="s">
        <v>412</v>
      </c>
      <c r="R185" s="99" t="s">
        <v>412</v>
      </c>
      <c r="S185" s="99" t="s">
        <v>411</v>
      </c>
      <c r="T185" s="99" t="s">
        <v>172</v>
      </c>
      <c r="U185" s="99" t="s">
        <v>412</v>
      </c>
      <c r="V185" s="287">
        <v>675</v>
      </c>
      <c r="W185" s="287">
        <v>1</v>
      </c>
      <c r="X185" s="287" t="s">
        <v>96</v>
      </c>
      <c r="Y185" s="265" t="s">
        <v>97</v>
      </c>
    </row>
    <row r="186" spans="1:25" ht="14.25">
      <c r="A186" s="10">
        <v>2</v>
      </c>
      <c r="B186" s="144" t="s">
        <v>602</v>
      </c>
      <c r="C186" s="35"/>
      <c r="D186" s="36" t="s">
        <v>96</v>
      </c>
      <c r="E186" s="36" t="s">
        <v>97</v>
      </c>
      <c r="F186" s="36">
        <v>1960</v>
      </c>
      <c r="G186" s="145">
        <v>7209.18</v>
      </c>
      <c r="H186" s="36"/>
      <c r="I186" s="236"/>
      <c r="J186" s="36" t="s">
        <v>171</v>
      </c>
      <c r="K186" s="140"/>
      <c r="L186" s="40" t="s">
        <v>192</v>
      </c>
      <c r="M186" s="36" t="s">
        <v>599</v>
      </c>
      <c r="N186" s="36" t="s">
        <v>600</v>
      </c>
      <c r="O186" s="36" t="s">
        <v>601</v>
      </c>
      <c r="P186" s="36" t="s">
        <v>414</v>
      </c>
      <c r="Q186" s="36" t="s">
        <v>172</v>
      </c>
      <c r="R186" s="36" t="s">
        <v>172</v>
      </c>
      <c r="S186" s="36" t="s">
        <v>414</v>
      </c>
      <c r="T186" s="36" t="s">
        <v>172</v>
      </c>
      <c r="U186" s="36" t="s">
        <v>172</v>
      </c>
      <c r="V186" s="40">
        <v>77.84</v>
      </c>
      <c r="W186" s="276"/>
      <c r="X186" s="276"/>
      <c r="Y186" s="276"/>
    </row>
    <row r="187" spans="1:25" ht="14.25">
      <c r="A187" s="10">
        <v>3</v>
      </c>
      <c r="B187" s="144" t="s">
        <v>603</v>
      </c>
      <c r="C187" s="35"/>
      <c r="D187" s="35"/>
      <c r="E187" s="87"/>
      <c r="F187" s="35"/>
      <c r="G187" s="145">
        <v>12718.51</v>
      </c>
      <c r="H187" s="36"/>
      <c r="I187" s="236"/>
      <c r="J187" s="36" t="s">
        <v>171</v>
      </c>
      <c r="K187" s="140"/>
      <c r="L187" s="40" t="s">
        <v>192</v>
      </c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Y187" s="276"/>
    </row>
    <row r="188" spans="1:25" ht="14.25">
      <c r="A188" s="10">
        <v>4</v>
      </c>
      <c r="B188" s="144" t="s">
        <v>604</v>
      </c>
      <c r="C188" s="35"/>
      <c r="D188" s="35"/>
      <c r="E188" s="87"/>
      <c r="F188" s="35"/>
      <c r="G188" s="145">
        <v>23894.53</v>
      </c>
      <c r="H188" s="36"/>
      <c r="I188" s="236"/>
      <c r="J188" s="36" t="s">
        <v>171</v>
      </c>
      <c r="K188" s="140"/>
      <c r="L188" s="40" t="s">
        <v>192</v>
      </c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6"/>
    </row>
    <row r="189" spans="1:25" ht="14.25">
      <c r="A189" s="10">
        <v>5</v>
      </c>
      <c r="B189" s="144" t="s">
        <v>605</v>
      </c>
      <c r="C189" s="35"/>
      <c r="D189" s="35"/>
      <c r="E189" s="87"/>
      <c r="F189" s="35"/>
      <c r="G189" s="145">
        <v>8659.56</v>
      </c>
      <c r="H189" s="36"/>
      <c r="I189" s="236"/>
      <c r="J189" s="36" t="s">
        <v>171</v>
      </c>
      <c r="K189" s="140"/>
      <c r="L189" s="40" t="s">
        <v>192</v>
      </c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Y189" s="276"/>
    </row>
    <row r="190" spans="1:25" s="143" customFormat="1" ht="24.75" customHeight="1">
      <c r="A190" s="318" t="s">
        <v>0</v>
      </c>
      <c r="B190" s="319"/>
      <c r="C190" s="319"/>
      <c r="D190" s="319"/>
      <c r="E190" s="319"/>
      <c r="F190" s="320"/>
      <c r="G190" s="28">
        <f>I185+G186+G187+G188+G189</f>
        <v>683481.78000000014</v>
      </c>
      <c r="H190" s="226"/>
      <c r="I190" s="231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</row>
    <row r="191" spans="1:25" s="143" customFormat="1">
      <c r="A191" s="321" t="s">
        <v>622</v>
      </c>
      <c r="B191" s="321"/>
      <c r="C191" s="321"/>
      <c r="D191" s="321"/>
      <c r="E191" s="321"/>
      <c r="F191" s="321"/>
      <c r="G191" s="321"/>
      <c r="H191" s="80"/>
      <c r="I191" s="80"/>
      <c r="J191" s="80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</row>
    <row r="192" spans="1:25" ht="25.5">
      <c r="A192" s="10">
        <v>1</v>
      </c>
      <c r="B192" s="181" t="s">
        <v>495</v>
      </c>
      <c r="C192" s="99" t="s">
        <v>496</v>
      </c>
      <c r="D192" s="99" t="s">
        <v>96</v>
      </c>
      <c r="E192" s="99" t="s">
        <v>97</v>
      </c>
      <c r="F192" s="99">
        <v>1967</v>
      </c>
      <c r="G192" s="180"/>
      <c r="H192" s="36">
        <v>0.43</v>
      </c>
      <c r="I192" s="236">
        <v>308000</v>
      </c>
      <c r="J192" s="99" t="s">
        <v>1153</v>
      </c>
      <c r="K192" s="278"/>
      <c r="L192" s="99" t="s">
        <v>118</v>
      </c>
      <c r="M192" s="99" t="s">
        <v>616</v>
      </c>
      <c r="N192" s="99" t="s">
        <v>120</v>
      </c>
      <c r="O192" s="99" t="s">
        <v>180</v>
      </c>
      <c r="P192" s="99" t="s">
        <v>411</v>
      </c>
      <c r="Q192" s="99" t="s">
        <v>412</v>
      </c>
      <c r="R192" s="99" t="s">
        <v>412</v>
      </c>
      <c r="S192" s="99" t="s">
        <v>412</v>
      </c>
      <c r="T192" s="99" t="s">
        <v>172</v>
      </c>
      <c r="U192" s="99" t="s">
        <v>411</v>
      </c>
      <c r="V192" s="287">
        <v>295</v>
      </c>
      <c r="W192" s="287">
        <v>2</v>
      </c>
      <c r="X192" s="287" t="s">
        <v>96</v>
      </c>
      <c r="Y192" s="265" t="s">
        <v>97</v>
      </c>
    </row>
    <row r="193" spans="1:25" s="182" customFormat="1" ht="25.5">
      <c r="A193" s="288">
        <v>2</v>
      </c>
      <c r="B193" s="181" t="s">
        <v>602</v>
      </c>
      <c r="C193" s="99" t="s">
        <v>757</v>
      </c>
      <c r="D193" s="99" t="s">
        <v>96</v>
      </c>
      <c r="E193" s="99" t="s">
        <v>97</v>
      </c>
      <c r="F193" s="99"/>
      <c r="G193" s="180">
        <v>12397.65</v>
      </c>
      <c r="H193" s="99"/>
      <c r="I193" s="289"/>
      <c r="J193" s="99" t="s">
        <v>171</v>
      </c>
      <c r="K193" s="278"/>
      <c r="L193" s="99" t="s">
        <v>118</v>
      </c>
      <c r="M193" s="290" t="s">
        <v>617</v>
      </c>
      <c r="N193" s="290" t="s">
        <v>173</v>
      </c>
      <c r="O193" s="291" t="s">
        <v>713</v>
      </c>
      <c r="P193" s="99" t="s">
        <v>411</v>
      </c>
      <c r="Q193" s="99" t="s">
        <v>172</v>
      </c>
      <c r="R193" s="99" t="s">
        <v>172</v>
      </c>
      <c r="S193" s="99" t="s">
        <v>1082</v>
      </c>
      <c r="T193" s="99" t="s">
        <v>172</v>
      </c>
      <c r="U193" s="99" t="s">
        <v>172</v>
      </c>
      <c r="V193" s="292">
        <v>87</v>
      </c>
      <c r="W193" s="287">
        <v>1</v>
      </c>
      <c r="X193" s="265" t="s">
        <v>97</v>
      </c>
      <c r="Y193" s="265" t="s">
        <v>97</v>
      </c>
    </row>
    <row r="194" spans="1:25" ht="14.25">
      <c r="A194" s="10">
        <v>3</v>
      </c>
      <c r="B194" s="144" t="s">
        <v>532</v>
      </c>
      <c r="C194" s="36"/>
      <c r="D194" s="36"/>
      <c r="E194" s="36" t="s">
        <v>97</v>
      </c>
      <c r="F194" s="36"/>
      <c r="G194" s="145">
        <v>3533.47</v>
      </c>
      <c r="H194" s="36"/>
      <c r="I194" s="236"/>
      <c r="J194" s="36" t="s">
        <v>171</v>
      </c>
      <c r="K194" s="226"/>
      <c r="L194" s="36" t="s">
        <v>118</v>
      </c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Y194" s="276"/>
    </row>
    <row r="195" spans="1:25" ht="14.25">
      <c r="A195" s="10">
        <v>4</v>
      </c>
      <c r="B195" s="144" t="s">
        <v>618</v>
      </c>
      <c r="C195" s="36"/>
      <c r="D195" s="36"/>
      <c r="E195" s="36" t="s">
        <v>97</v>
      </c>
      <c r="F195" s="36"/>
      <c r="G195" s="145">
        <v>2284.86</v>
      </c>
      <c r="H195" s="36"/>
      <c r="I195" s="236"/>
      <c r="J195" s="36" t="s">
        <v>171</v>
      </c>
      <c r="K195" s="226"/>
      <c r="L195" s="36" t="s">
        <v>118</v>
      </c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  <c r="Y195" s="276"/>
    </row>
    <row r="196" spans="1:25" ht="14.25">
      <c r="A196" s="10">
        <v>5</v>
      </c>
      <c r="B196" s="144" t="s">
        <v>619</v>
      </c>
      <c r="C196" s="36"/>
      <c r="D196" s="36"/>
      <c r="E196" s="36" t="s">
        <v>97</v>
      </c>
      <c r="F196" s="36"/>
      <c r="G196" s="145">
        <v>19269.3</v>
      </c>
      <c r="H196" s="36"/>
      <c r="I196" s="236"/>
      <c r="J196" s="36" t="s">
        <v>171</v>
      </c>
      <c r="K196" s="226"/>
      <c r="L196" s="36" t="s">
        <v>118</v>
      </c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Y196" s="276"/>
    </row>
    <row r="197" spans="1:25" s="143" customFormat="1" ht="16.5" customHeight="1">
      <c r="A197" s="318" t="s">
        <v>0</v>
      </c>
      <c r="B197" s="319"/>
      <c r="C197" s="319"/>
      <c r="D197" s="319"/>
      <c r="E197" s="319"/>
      <c r="F197" s="320"/>
      <c r="G197" s="28">
        <f>I192+G193+G194+G195+G196</f>
        <v>345485.27999999997</v>
      </c>
      <c r="H197" s="226"/>
      <c r="I197" s="231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</row>
    <row r="198" spans="1:25" s="143" customFormat="1" ht="15.75" customHeight="1">
      <c r="A198" s="321" t="s">
        <v>649</v>
      </c>
      <c r="B198" s="321"/>
      <c r="C198" s="321"/>
      <c r="D198" s="321"/>
      <c r="E198" s="321"/>
      <c r="F198" s="321"/>
      <c r="G198" s="321"/>
      <c r="H198" s="80"/>
      <c r="I198" s="80"/>
      <c r="J198" s="80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</row>
    <row r="199" spans="1:25" ht="51">
      <c r="A199" s="10">
        <v>1</v>
      </c>
      <c r="B199" s="144" t="s">
        <v>624</v>
      </c>
      <c r="C199" s="36" t="s">
        <v>625</v>
      </c>
      <c r="D199" s="36" t="s">
        <v>96</v>
      </c>
      <c r="E199" s="36" t="s">
        <v>96</v>
      </c>
      <c r="F199" s="293">
        <v>1913</v>
      </c>
      <c r="G199" s="191">
        <v>236452.69</v>
      </c>
      <c r="H199" s="35">
        <v>0.55000000000000004</v>
      </c>
      <c r="I199" s="236">
        <v>850000</v>
      </c>
      <c r="J199" s="36" t="s">
        <v>171</v>
      </c>
      <c r="K199" s="36" t="s">
        <v>626</v>
      </c>
      <c r="L199" s="36" t="s">
        <v>627</v>
      </c>
      <c r="M199" s="36" t="s">
        <v>628</v>
      </c>
      <c r="N199" s="36" t="s">
        <v>272</v>
      </c>
      <c r="O199" s="36" t="s">
        <v>629</v>
      </c>
      <c r="P199" s="36" t="s">
        <v>411</v>
      </c>
      <c r="Q199" s="36" t="s">
        <v>412</v>
      </c>
      <c r="R199" s="36" t="s">
        <v>412</v>
      </c>
      <c r="S199" s="36" t="s">
        <v>411</v>
      </c>
      <c r="T199" s="36" t="s">
        <v>172</v>
      </c>
      <c r="U199" s="36" t="s">
        <v>412</v>
      </c>
      <c r="V199" s="265">
        <v>510</v>
      </c>
      <c r="W199" s="86">
        <v>2</v>
      </c>
      <c r="X199" s="287" t="s">
        <v>96</v>
      </c>
      <c r="Y199" s="37" t="s">
        <v>97</v>
      </c>
    </row>
    <row r="200" spans="1:25" s="143" customFormat="1" ht="14.25" customHeight="1">
      <c r="A200" s="339" t="s">
        <v>0</v>
      </c>
      <c r="B200" s="339"/>
      <c r="C200" s="339"/>
      <c r="D200" s="339"/>
      <c r="E200" s="339"/>
      <c r="F200" s="339"/>
      <c r="G200" s="28">
        <f>I199</f>
        <v>850000</v>
      </c>
      <c r="H200" s="226"/>
      <c r="I200" s="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</row>
    <row r="201" spans="1:25" s="143" customFormat="1" ht="21.75" customHeight="1">
      <c r="A201" s="321" t="s">
        <v>685</v>
      </c>
      <c r="B201" s="321"/>
      <c r="C201" s="321"/>
      <c r="D201" s="321"/>
      <c r="E201" s="321"/>
      <c r="F201" s="321"/>
      <c r="G201" s="321"/>
      <c r="H201" s="80"/>
      <c r="I201" s="80"/>
      <c r="J201" s="80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</row>
    <row r="202" spans="1:25" s="143" customFormat="1" ht="54.75" customHeight="1">
      <c r="A202" s="10">
        <v>1</v>
      </c>
      <c r="B202" s="181" t="s">
        <v>651</v>
      </c>
      <c r="C202" s="99" t="s">
        <v>85</v>
      </c>
      <c r="D202" s="99" t="s">
        <v>96</v>
      </c>
      <c r="E202" s="99" t="s">
        <v>97</v>
      </c>
      <c r="F202" s="294">
        <v>1976</v>
      </c>
      <c r="G202" s="35"/>
      <c r="H202" s="36">
        <v>0.32</v>
      </c>
      <c r="I202" s="236">
        <v>3632000</v>
      </c>
      <c r="J202" s="36" t="s">
        <v>1153</v>
      </c>
      <c r="K202" s="99" t="s">
        <v>666</v>
      </c>
      <c r="L202" s="295" t="s">
        <v>652</v>
      </c>
      <c r="M202" s="262" t="s">
        <v>214</v>
      </c>
      <c r="N202" s="262" t="s">
        <v>653</v>
      </c>
      <c r="O202" s="262" t="s">
        <v>654</v>
      </c>
      <c r="P202" s="296" t="s">
        <v>415</v>
      </c>
      <c r="Q202" s="296" t="s">
        <v>415</v>
      </c>
      <c r="R202" s="296" t="s">
        <v>415</v>
      </c>
      <c r="S202" s="99" t="s">
        <v>412</v>
      </c>
      <c r="T202" s="99" t="s">
        <v>173</v>
      </c>
      <c r="U202" s="99" t="s">
        <v>412</v>
      </c>
      <c r="V202" s="287">
        <v>1321.88</v>
      </c>
      <c r="W202" s="287">
        <v>3</v>
      </c>
      <c r="X202" s="262" t="s">
        <v>665</v>
      </c>
      <c r="Y202" s="265" t="s">
        <v>97</v>
      </c>
    </row>
    <row r="203" spans="1:25" s="143" customFormat="1" ht="27.75" customHeight="1">
      <c r="A203" s="10">
        <v>2</v>
      </c>
      <c r="B203" s="181" t="s">
        <v>655</v>
      </c>
      <c r="C203" s="99" t="s">
        <v>85</v>
      </c>
      <c r="D203" s="99" t="s">
        <v>96</v>
      </c>
      <c r="E203" s="99" t="s">
        <v>97</v>
      </c>
      <c r="F203" s="294">
        <v>1966</v>
      </c>
      <c r="G203" s="35"/>
      <c r="H203" s="36">
        <v>0.43</v>
      </c>
      <c r="I203" s="236">
        <v>325000</v>
      </c>
      <c r="J203" s="36" t="s">
        <v>1153</v>
      </c>
      <c r="K203" s="99" t="s">
        <v>106</v>
      </c>
      <c r="L203" s="295" t="s">
        <v>656</v>
      </c>
      <c r="M203" s="99"/>
      <c r="N203" s="99"/>
      <c r="O203" s="99" t="s">
        <v>657</v>
      </c>
      <c r="P203" s="296" t="s">
        <v>415</v>
      </c>
      <c r="Q203" s="296" t="s">
        <v>415</v>
      </c>
      <c r="R203" s="296" t="s">
        <v>415</v>
      </c>
      <c r="S203" s="99" t="s">
        <v>412</v>
      </c>
      <c r="T203" s="99" t="s">
        <v>173</v>
      </c>
      <c r="U203" s="99" t="s">
        <v>412</v>
      </c>
      <c r="V203" s="287">
        <v>185.56</v>
      </c>
      <c r="W203" s="287">
        <v>1</v>
      </c>
      <c r="X203" s="262" t="s">
        <v>665</v>
      </c>
      <c r="Y203" s="265" t="s">
        <v>97</v>
      </c>
    </row>
    <row r="204" spans="1:25" s="143" customFormat="1" ht="30.75" customHeight="1">
      <c r="A204" s="10">
        <v>3</v>
      </c>
      <c r="B204" s="181" t="s">
        <v>658</v>
      </c>
      <c r="C204" s="99" t="s">
        <v>85</v>
      </c>
      <c r="D204" s="99" t="s">
        <v>96</v>
      </c>
      <c r="E204" s="99" t="s">
        <v>97</v>
      </c>
      <c r="F204" s="99">
        <v>1961</v>
      </c>
      <c r="G204" s="35"/>
      <c r="H204" s="36">
        <v>0.49</v>
      </c>
      <c r="I204" s="236">
        <v>405000</v>
      </c>
      <c r="J204" s="36" t="s">
        <v>1153</v>
      </c>
      <c r="K204" s="99" t="s">
        <v>106</v>
      </c>
      <c r="L204" s="99" t="s">
        <v>659</v>
      </c>
      <c r="M204" s="262" t="s">
        <v>214</v>
      </c>
      <c r="N204" s="262" t="s">
        <v>660</v>
      </c>
      <c r="O204" s="262" t="s">
        <v>661</v>
      </c>
      <c r="P204" s="99" t="s">
        <v>412</v>
      </c>
      <c r="Q204" s="99" t="s">
        <v>412</v>
      </c>
      <c r="R204" s="99" t="s">
        <v>412</v>
      </c>
      <c r="S204" s="99" t="s">
        <v>412</v>
      </c>
      <c r="T204" s="99" t="s">
        <v>173</v>
      </c>
      <c r="U204" s="99" t="s">
        <v>412</v>
      </c>
      <c r="V204" s="292">
        <v>258.19</v>
      </c>
      <c r="W204" s="287">
        <v>1</v>
      </c>
      <c r="X204" s="287"/>
      <c r="Y204" s="265" t="s">
        <v>97</v>
      </c>
    </row>
    <row r="205" spans="1:25" s="143" customFormat="1" ht="29.25" customHeight="1">
      <c r="A205" s="10">
        <v>4</v>
      </c>
      <c r="B205" s="181" t="s">
        <v>662</v>
      </c>
      <c r="C205" s="99" t="s">
        <v>85</v>
      </c>
      <c r="D205" s="99" t="s">
        <v>96</v>
      </c>
      <c r="E205" s="99" t="s">
        <v>97</v>
      </c>
      <c r="F205" s="99">
        <v>1961</v>
      </c>
      <c r="G205" s="35"/>
      <c r="H205" s="36">
        <v>0.49</v>
      </c>
      <c r="I205" s="236">
        <v>482000</v>
      </c>
      <c r="J205" s="36" t="s">
        <v>1153</v>
      </c>
      <c r="K205" s="99" t="s">
        <v>106</v>
      </c>
      <c r="L205" s="99" t="s">
        <v>663</v>
      </c>
      <c r="M205" s="262"/>
      <c r="N205" s="262" t="s">
        <v>236</v>
      </c>
      <c r="O205" s="262" t="s">
        <v>664</v>
      </c>
      <c r="P205" s="99"/>
      <c r="Q205" s="99"/>
      <c r="R205" s="99"/>
      <c r="S205" s="99"/>
      <c r="T205" s="99" t="s">
        <v>173</v>
      </c>
      <c r="U205" s="99" t="s">
        <v>412</v>
      </c>
      <c r="V205" s="292">
        <v>306.82</v>
      </c>
      <c r="W205" s="287">
        <v>1</v>
      </c>
      <c r="X205" s="287"/>
      <c r="Y205" s="265" t="s">
        <v>97</v>
      </c>
    </row>
    <row r="206" spans="1:25" s="143" customFormat="1" ht="27.75" customHeight="1">
      <c r="A206" s="10">
        <v>5</v>
      </c>
      <c r="B206" s="181" t="s">
        <v>686</v>
      </c>
      <c r="C206" s="99" t="s">
        <v>85</v>
      </c>
      <c r="D206" s="99" t="s">
        <v>96</v>
      </c>
      <c r="E206" s="99" t="s">
        <v>97</v>
      </c>
      <c r="F206" s="265">
        <v>1965</v>
      </c>
      <c r="G206" s="180"/>
      <c r="H206" s="36">
        <v>0.43</v>
      </c>
      <c r="I206" s="236">
        <v>785000</v>
      </c>
      <c r="J206" s="36" t="s">
        <v>1153</v>
      </c>
      <c r="K206" s="99" t="s">
        <v>687</v>
      </c>
      <c r="L206" s="295" t="s">
        <v>688</v>
      </c>
      <c r="M206" s="297"/>
      <c r="N206" s="298" t="s">
        <v>689</v>
      </c>
      <c r="O206" s="299" t="s">
        <v>180</v>
      </c>
      <c r="P206" s="299" t="s">
        <v>415</v>
      </c>
      <c r="Q206" s="299" t="s">
        <v>412</v>
      </c>
      <c r="R206" s="299" t="s">
        <v>412</v>
      </c>
      <c r="S206" s="99" t="s">
        <v>412</v>
      </c>
      <c r="T206" s="265" t="s">
        <v>552</v>
      </c>
      <c r="U206" s="300" t="s">
        <v>412</v>
      </c>
      <c r="V206" s="301">
        <v>340.7</v>
      </c>
      <c r="W206" s="300" t="s">
        <v>690</v>
      </c>
      <c r="X206" s="265" t="s">
        <v>97</v>
      </c>
      <c r="Y206" s="265" t="s">
        <v>97</v>
      </c>
    </row>
    <row r="207" spans="1:25" s="143" customFormat="1" ht="14.25" customHeight="1">
      <c r="A207" s="339" t="s">
        <v>0</v>
      </c>
      <c r="B207" s="339"/>
      <c r="C207" s="339"/>
      <c r="D207" s="339"/>
      <c r="E207" s="339"/>
      <c r="F207" s="339"/>
      <c r="G207" s="28">
        <f>I202+I203+I204+I205+I206</f>
        <v>5629000</v>
      </c>
      <c r="H207" s="226"/>
      <c r="I207" s="231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</row>
    <row r="208" spans="1:25" s="143" customFormat="1" ht="14.25" customHeight="1">
      <c r="A208" s="321" t="s">
        <v>715</v>
      </c>
      <c r="B208" s="321"/>
      <c r="C208" s="321"/>
      <c r="D208" s="321"/>
      <c r="E208" s="321"/>
      <c r="F208" s="321"/>
      <c r="G208" s="321"/>
      <c r="H208" s="80"/>
      <c r="I208" s="80"/>
      <c r="J208" s="80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</row>
    <row r="209" spans="1:25" s="143" customFormat="1" ht="21" customHeight="1">
      <c r="A209" s="10">
        <v>1</v>
      </c>
      <c r="B209" s="144" t="s">
        <v>549</v>
      </c>
      <c r="C209" s="36" t="s">
        <v>707</v>
      </c>
      <c r="D209" s="36" t="s">
        <v>96</v>
      </c>
      <c r="E209" s="36" t="s">
        <v>97</v>
      </c>
      <c r="F209" s="228">
        <v>1990</v>
      </c>
      <c r="G209" s="235">
        <v>6322.68</v>
      </c>
      <c r="H209" s="36"/>
      <c r="I209" s="236"/>
      <c r="J209" s="36" t="s">
        <v>171</v>
      </c>
      <c r="K209" s="36" t="s">
        <v>172</v>
      </c>
      <c r="L209" s="144" t="s">
        <v>708</v>
      </c>
      <c r="M209" s="302" t="s">
        <v>172</v>
      </c>
      <c r="N209" s="302" t="s">
        <v>172</v>
      </c>
      <c r="O209" s="36" t="s">
        <v>709</v>
      </c>
      <c r="P209" s="36" t="s">
        <v>415</v>
      </c>
      <c r="Q209" s="36" t="s">
        <v>172</v>
      </c>
      <c r="R209" s="36" t="s">
        <v>172</v>
      </c>
      <c r="S209" s="36" t="s">
        <v>172</v>
      </c>
      <c r="T209" s="40" t="s">
        <v>172</v>
      </c>
      <c r="U209" s="302" t="s">
        <v>172</v>
      </c>
      <c r="V209" s="302" t="s">
        <v>172</v>
      </c>
      <c r="W209" s="302" t="s">
        <v>172</v>
      </c>
      <c r="X209" s="302" t="s">
        <v>172</v>
      </c>
      <c r="Y209" s="302" t="s">
        <v>172</v>
      </c>
    </row>
    <row r="210" spans="1:25" s="143" customFormat="1" ht="36" customHeight="1">
      <c r="A210" s="10">
        <v>2</v>
      </c>
      <c r="B210" s="181" t="s">
        <v>710</v>
      </c>
      <c r="C210" s="99" t="s">
        <v>707</v>
      </c>
      <c r="D210" s="99" t="s">
        <v>96</v>
      </c>
      <c r="E210" s="99" t="s">
        <v>97</v>
      </c>
      <c r="F210" s="99">
        <v>1923</v>
      </c>
      <c r="G210" s="180"/>
      <c r="H210" s="36">
        <v>0.6</v>
      </c>
      <c r="I210" s="236">
        <v>262000</v>
      </c>
      <c r="J210" s="99" t="s">
        <v>1153</v>
      </c>
      <c r="K210" s="329" t="s">
        <v>711</v>
      </c>
      <c r="L210" s="181" t="s">
        <v>708</v>
      </c>
      <c r="M210" s="99" t="s">
        <v>712</v>
      </c>
      <c r="N210" s="99" t="s">
        <v>114</v>
      </c>
      <c r="O210" s="99" t="s">
        <v>713</v>
      </c>
      <c r="P210" s="99" t="s">
        <v>411</v>
      </c>
      <c r="Q210" s="99" t="s">
        <v>411</v>
      </c>
      <c r="R210" s="99" t="s">
        <v>411</v>
      </c>
      <c r="S210" s="99" t="s">
        <v>411</v>
      </c>
      <c r="T210" s="99" t="s">
        <v>172</v>
      </c>
      <c r="U210" s="99" t="s">
        <v>411</v>
      </c>
      <c r="V210" s="265">
        <v>357.6</v>
      </c>
      <c r="W210" s="265">
        <v>2</v>
      </c>
      <c r="X210" s="303" t="s">
        <v>96</v>
      </c>
      <c r="Y210" s="265" t="s">
        <v>97</v>
      </c>
    </row>
    <row r="211" spans="1:25" s="143" customFormat="1" ht="36" customHeight="1">
      <c r="A211" s="10">
        <v>3</v>
      </c>
      <c r="B211" s="181" t="s">
        <v>495</v>
      </c>
      <c r="C211" s="99" t="s">
        <v>707</v>
      </c>
      <c r="D211" s="99" t="s">
        <v>96</v>
      </c>
      <c r="E211" s="99" t="s">
        <v>97</v>
      </c>
      <c r="F211" s="99">
        <v>1967</v>
      </c>
      <c r="G211" s="180"/>
      <c r="H211" s="36">
        <v>0.43</v>
      </c>
      <c r="I211" s="236">
        <v>611000</v>
      </c>
      <c r="J211" s="99" t="s">
        <v>1153</v>
      </c>
      <c r="K211" s="333"/>
      <c r="L211" s="181" t="s">
        <v>708</v>
      </c>
      <c r="M211" s="99" t="s">
        <v>438</v>
      </c>
      <c r="N211" s="99" t="s">
        <v>120</v>
      </c>
      <c r="O211" s="99" t="s">
        <v>180</v>
      </c>
      <c r="P211" s="99" t="s">
        <v>412</v>
      </c>
      <c r="Q211" s="99" t="s">
        <v>412</v>
      </c>
      <c r="R211" s="99" t="s">
        <v>412</v>
      </c>
      <c r="S211" s="99" t="s">
        <v>412</v>
      </c>
      <c r="T211" s="99" t="s">
        <v>172</v>
      </c>
      <c r="U211" s="99" t="s">
        <v>412</v>
      </c>
      <c r="V211" s="265">
        <v>584.4</v>
      </c>
      <c r="W211" s="265">
        <v>3</v>
      </c>
      <c r="X211" s="265" t="s">
        <v>96</v>
      </c>
      <c r="Y211" s="265" t="s">
        <v>97</v>
      </c>
    </row>
    <row r="212" spans="1:25" s="143" customFormat="1" ht="36" customHeight="1">
      <c r="A212" s="10">
        <v>4</v>
      </c>
      <c r="B212" s="181" t="s">
        <v>528</v>
      </c>
      <c r="C212" s="99" t="s">
        <v>707</v>
      </c>
      <c r="D212" s="99" t="s">
        <v>96</v>
      </c>
      <c r="E212" s="99" t="s">
        <v>97</v>
      </c>
      <c r="F212" s="99">
        <v>2000</v>
      </c>
      <c r="G212" s="180"/>
      <c r="H212" s="36">
        <v>0.1</v>
      </c>
      <c r="I212" s="236">
        <v>742000</v>
      </c>
      <c r="J212" s="99" t="s">
        <v>1153</v>
      </c>
      <c r="K212" s="330"/>
      <c r="L212" s="181" t="s">
        <v>708</v>
      </c>
      <c r="M212" s="99" t="s">
        <v>438</v>
      </c>
      <c r="N212" s="99" t="s">
        <v>172</v>
      </c>
      <c r="O212" s="99" t="s">
        <v>183</v>
      </c>
      <c r="P212" s="99" t="s">
        <v>412</v>
      </c>
      <c r="Q212" s="99" t="s">
        <v>412</v>
      </c>
      <c r="R212" s="99" t="s">
        <v>412</v>
      </c>
      <c r="S212" s="99" t="s">
        <v>412</v>
      </c>
      <c r="T212" s="99" t="s">
        <v>172</v>
      </c>
      <c r="U212" s="99" t="s">
        <v>412</v>
      </c>
      <c r="V212" s="265">
        <v>288</v>
      </c>
      <c r="W212" s="265">
        <v>1</v>
      </c>
      <c r="X212" s="265" t="s">
        <v>97</v>
      </c>
      <c r="Y212" s="265" t="s">
        <v>97</v>
      </c>
    </row>
    <row r="213" spans="1:25" s="143" customFormat="1" ht="14.25" customHeight="1" thickBot="1">
      <c r="A213" s="339" t="s">
        <v>0</v>
      </c>
      <c r="B213" s="339"/>
      <c r="C213" s="339"/>
      <c r="D213" s="339"/>
      <c r="E213" s="340"/>
      <c r="F213" s="340"/>
      <c r="G213" s="27">
        <f>G209+I210+I211+I212</f>
        <v>1621322.68</v>
      </c>
      <c r="H213" s="304"/>
      <c r="I213" s="306"/>
      <c r="J213" s="304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</row>
    <row r="214" spans="1:25" s="143" customFormat="1" ht="21" customHeight="1" thickBot="1">
      <c r="A214" s="8"/>
      <c r="B214" s="8"/>
      <c r="C214" s="168"/>
      <c r="D214" s="215"/>
      <c r="E214" s="334" t="s">
        <v>716</v>
      </c>
      <c r="F214" s="335"/>
      <c r="G214" s="336">
        <f>G213+G207++G200+G197+G190+G183+G172+G164+G157+G152+G140+G126</f>
        <v>62021858.759999998</v>
      </c>
      <c r="H214" s="337"/>
      <c r="I214" s="338"/>
      <c r="J214" s="305"/>
      <c r="K214" s="8"/>
    </row>
    <row r="215" spans="1:25" s="143" customFormat="1">
      <c r="A215" s="8"/>
      <c r="B215" s="8"/>
      <c r="C215" s="168"/>
      <c r="D215" s="215"/>
      <c r="E215" s="6"/>
      <c r="F215" s="8"/>
      <c r="G215" s="8"/>
      <c r="H215" s="8"/>
      <c r="I215" s="8"/>
      <c r="J215" s="8"/>
      <c r="K215" s="8"/>
    </row>
    <row r="216" spans="1:25" s="143" customFormat="1">
      <c r="A216" s="8"/>
      <c r="B216" s="8"/>
      <c r="C216" s="168"/>
      <c r="D216" s="215"/>
      <c r="E216" s="6"/>
      <c r="F216" s="8"/>
      <c r="G216" s="8"/>
      <c r="H216" s="8"/>
      <c r="I216" s="8"/>
      <c r="J216" s="8"/>
      <c r="K216" s="8"/>
    </row>
    <row r="217" spans="1:25" ht="12.75" customHeight="1"/>
    <row r="218" spans="1:25" s="143" customFormat="1">
      <c r="A218" s="8"/>
      <c r="B218" s="8"/>
      <c r="C218" s="168"/>
      <c r="D218" s="215"/>
      <c r="E218" s="6"/>
      <c r="F218" s="8"/>
      <c r="G218" s="8"/>
      <c r="H218" s="8"/>
      <c r="I218" s="8"/>
      <c r="J218" s="8"/>
      <c r="K218" s="8"/>
    </row>
    <row r="219" spans="1:25" s="143" customFormat="1">
      <c r="A219" s="8"/>
      <c r="B219" s="8"/>
      <c r="C219" s="168"/>
      <c r="D219" s="215"/>
      <c r="E219" s="6"/>
      <c r="F219" s="8"/>
      <c r="G219" s="8"/>
      <c r="H219" s="8"/>
      <c r="I219" s="8"/>
      <c r="J219" s="8"/>
      <c r="K219" s="8"/>
    </row>
    <row r="221" spans="1:25" ht="21.75" customHeight="1"/>
  </sheetData>
  <mergeCells count="58">
    <mergeCell ref="K210:K212"/>
    <mergeCell ref="E214:F214"/>
    <mergeCell ref="G214:I214"/>
    <mergeCell ref="A213:F213"/>
    <mergeCell ref="V175:V176"/>
    <mergeCell ref="A201:G201"/>
    <mergeCell ref="A207:F207"/>
    <mergeCell ref="A208:G208"/>
    <mergeCell ref="A200:F200"/>
    <mergeCell ref="A198:G198"/>
    <mergeCell ref="A197:F197"/>
    <mergeCell ref="A191:G191"/>
    <mergeCell ref="L166:L169"/>
    <mergeCell ref="C175:C176"/>
    <mergeCell ref="F175:F176"/>
    <mergeCell ref="G175:G176"/>
    <mergeCell ref="H175:H176"/>
    <mergeCell ref="I175:I176"/>
    <mergeCell ref="K175:K176"/>
    <mergeCell ref="J175:J176"/>
    <mergeCell ref="Y2:Y3"/>
    <mergeCell ref="K2:K3"/>
    <mergeCell ref="L2:L3"/>
    <mergeCell ref="M2:O2"/>
    <mergeCell ref="P2:U2"/>
    <mergeCell ref="V2:V3"/>
    <mergeCell ref="A164:F164"/>
    <mergeCell ref="A172:F172"/>
    <mergeCell ref="A190:F190"/>
    <mergeCell ref="A183:F183"/>
    <mergeCell ref="A184:G184"/>
    <mergeCell ref="A165:G165"/>
    <mergeCell ref="A152:F152"/>
    <mergeCell ref="A153:G153"/>
    <mergeCell ref="A127:G127"/>
    <mergeCell ref="A173:G173"/>
    <mergeCell ref="B2:B3"/>
    <mergeCell ref="A140:F140"/>
    <mergeCell ref="A4:E4"/>
    <mergeCell ref="A2:A3"/>
    <mergeCell ref="G47:G48"/>
    <mergeCell ref="D2:D3"/>
    <mergeCell ref="E2:E3"/>
    <mergeCell ref="F2:F3"/>
    <mergeCell ref="A126:F126"/>
    <mergeCell ref="A141:G141"/>
    <mergeCell ref="A158:G158"/>
    <mergeCell ref="A157:F157"/>
    <mergeCell ref="F125:H125"/>
    <mergeCell ref="H2:I2"/>
    <mergeCell ref="C2:C3"/>
    <mergeCell ref="W2:W3"/>
    <mergeCell ref="X2:X3"/>
    <mergeCell ref="H47:H48"/>
    <mergeCell ref="I47:I48"/>
    <mergeCell ref="G2:G3"/>
    <mergeCell ref="J2:J3"/>
    <mergeCell ref="J47:J48"/>
  </mergeCells>
  <phoneticPr fontId="7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75" orientation="landscape" r:id="rId1"/>
  <headerFooter alignWithMargins="0">
    <oddFooter>Strona &amp;P z &amp;N</oddFooter>
  </headerFooter>
  <rowBreaks count="3" manualBreakCount="3">
    <brk id="140" max="24" man="1"/>
    <brk id="172" max="24" man="1"/>
    <brk id="200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F896"/>
  <sheetViews>
    <sheetView view="pageBreakPreview" zoomScale="75" zoomScaleSheetLayoutView="75" workbookViewId="0">
      <selection activeCell="H154" sqref="H154"/>
    </sheetView>
  </sheetViews>
  <sheetFormatPr defaultRowHeight="12.75"/>
  <cols>
    <col min="1" max="1" width="5.5703125" style="8" customWidth="1"/>
    <col min="2" max="2" width="50.5703125" style="167" customWidth="1"/>
    <col min="3" max="3" width="15.42578125" style="168" customWidth="1"/>
    <col min="4" max="4" width="18.42578125" style="215" customWidth="1"/>
    <col min="5" max="5" width="12.140625" style="8" bestFit="1" customWidth="1"/>
    <col min="6" max="6" width="11.140625" style="8" customWidth="1"/>
    <col min="7" max="16384" width="9.140625" style="8"/>
  </cols>
  <sheetData>
    <row r="1" spans="1:4">
      <c r="A1" s="4" t="s">
        <v>50</v>
      </c>
      <c r="D1" s="9"/>
    </row>
    <row r="3" spans="1:4" ht="23.25" customHeight="1">
      <c r="A3" s="313" t="s">
        <v>47</v>
      </c>
      <c r="B3" s="313"/>
      <c r="C3" s="313"/>
      <c r="D3" s="313"/>
    </row>
    <row r="4" spans="1:4" ht="25.5">
      <c r="A4" s="77" t="s">
        <v>10</v>
      </c>
      <c r="B4" s="77" t="s">
        <v>11</v>
      </c>
      <c r="C4" s="77" t="s">
        <v>12</v>
      </c>
      <c r="D4" s="84" t="s">
        <v>13</v>
      </c>
    </row>
    <row r="5" spans="1:4" ht="12.75" customHeight="1">
      <c r="A5" s="343" t="s">
        <v>51</v>
      </c>
      <c r="B5" s="344"/>
      <c r="C5" s="344"/>
      <c r="D5" s="345"/>
    </row>
    <row r="6" spans="1:4" s="143" customFormat="1" ht="26.25" customHeight="1">
      <c r="A6" s="36">
        <v>1</v>
      </c>
      <c r="B6" s="35" t="s">
        <v>1024</v>
      </c>
      <c r="C6" s="36">
        <v>2012</v>
      </c>
      <c r="D6" s="169">
        <v>2241.06</v>
      </c>
    </row>
    <row r="7" spans="1:4" s="143" customFormat="1">
      <c r="A7" s="36">
        <v>2</v>
      </c>
      <c r="B7" s="35" t="s">
        <v>1024</v>
      </c>
      <c r="C7" s="36">
        <v>2012</v>
      </c>
      <c r="D7" s="169">
        <v>2241.06</v>
      </c>
    </row>
    <row r="8" spans="1:4" s="143" customFormat="1">
      <c r="A8" s="36">
        <v>3</v>
      </c>
      <c r="B8" s="35" t="s">
        <v>1024</v>
      </c>
      <c r="C8" s="36">
        <v>2012</v>
      </c>
      <c r="D8" s="169">
        <v>1976.41</v>
      </c>
    </row>
    <row r="9" spans="1:4" s="143" customFormat="1">
      <c r="A9" s="36">
        <v>4</v>
      </c>
      <c r="B9" s="35" t="s">
        <v>1025</v>
      </c>
      <c r="C9" s="142">
        <v>2012</v>
      </c>
      <c r="D9" s="170">
        <v>4305</v>
      </c>
    </row>
    <row r="10" spans="1:4" s="143" customFormat="1" ht="25.5">
      <c r="A10" s="36">
        <v>5</v>
      </c>
      <c r="B10" s="171" t="s">
        <v>424</v>
      </c>
      <c r="C10" s="86">
        <v>2014</v>
      </c>
      <c r="D10" s="172">
        <v>6487.02</v>
      </c>
    </row>
    <row r="11" spans="1:4" s="143" customFormat="1">
      <c r="A11" s="36">
        <v>6</v>
      </c>
      <c r="B11" s="35" t="s">
        <v>425</v>
      </c>
      <c r="C11" s="36">
        <v>2013</v>
      </c>
      <c r="D11" s="169">
        <v>2129.63</v>
      </c>
    </row>
    <row r="12" spans="1:4" s="143" customFormat="1">
      <c r="A12" s="36">
        <v>7</v>
      </c>
      <c r="B12" s="35" t="s">
        <v>426</v>
      </c>
      <c r="C12" s="36">
        <v>2015</v>
      </c>
      <c r="D12" s="169">
        <v>9557.1</v>
      </c>
    </row>
    <row r="13" spans="1:4" s="143" customFormat="1">
      <c r="A13" s="36">
        <v>8</v>
      </c>
      <c r="B13" s="35" t="s">
        <v>1026</v>
      </c>
      <c r="C13" s="36">
        <v>2016</v>
      </c>
      <c r="D13" s="173">
        <v>10000</v>
      </c>
    </row>
    <row r="14" spans="1:4" s="143" customFormat="1">
      <c r="A14" s="36">
        <v>9</v>
      </c>
      <c r="B14" s="35" t="s">
        <v>428</v>
      </c>
      <c r="C14" s="36">
        <v>2014</v>
      </c>
      <c r="D14" s="173">
        <v>1370.38</v>
      </c>
    </row>
    <row r="15" spans="1:4" s="143" customFormat="1">
      <c r="A15" s="36">
        <v>10</v>
      </c>
      <c r="B15" s="35" t="s">
        <v>429</v>
      </c>
      <c r="C15" s="36">
        <v>2014</v>
      </c>
      <c r="D15" s="173">
        <v>737.5</v>
      </c>
    </row>
    <row r="16" spans="1:4" s="143" customFormat="1">
      <c r="A16" s="36">
        <v>11</v>
      </c>
      <c r="B16" s="35" t="s">
        <v>1027</v>
      </c>
      <c r="C16" s="36">
        <v>2015</v>
      </c>
      <c r="D16" s="173">
        <v>1799.9</v>
      </c>
    </row>
    <row r="17" spans="1:4" s="143" customFormat="1">
      <c r="A17" s="36">
        <v>12</v>
      </c>
      <c r="B17" s="174" t="s">
        <v>1028</v>
      </c>
      <c r="C17" s="99">
        <v>2017</v>
      </c>
      <c r="D17" s="175">
        <v>619</v>
      </c>
    </row>
    <row r="18" spans="1:4" s="143" customFormat="1">
      <c r="A18" s="36">
        <v>13</v>
      </c>
      <c r="B18" s="174" t="s">
        <v>1028</v>
      </c>
      <c r="C18" s="99">
        <v>2017</v>
      </c>
      <c r="D18" s="175">
        <v>619.01</v>
      </c>
    </row>
    <row r="19" spans="1:4" s="143" customFormat="1">
      <c r="A19" s="36">
        <v>14</v>
      </c>
      <c r="B19" s="174" t="s">
        <v>1028</v>
      </c>
      <c r="C19" s="99">
        <v>2017</v>
      </c>
      <c r="D19" s="175">
        <v>619.01</v>
      </c>
    </row>
    <row r="20" spans="1:4" s="143" customFormat="1">
      <c r="A20" s="36">
        <v>15</v>
      </c>
      <c r="B20" s="174" t="s">
        <v>427</v>
      </c>
      <c r="C20" s="99">
        <v>2014</v>
      </c>
      <c r="D20" s="175">
        <v>2450</v>
      </c>
    </row>
    <row r="21" spans="1:4" s="143" customFormat="1">
      <c r="A21" s="36">
        <v>16</v>
      </c>
      <c r="B21" s="174" t="s">
        <v>1025</v>
      </c>
      <c r="C21" s="99">
        <v>2016</v>
      </c>
      <c r="D21" s="175">
        <v>3720.75</v>
      </c>
    </row>
    <row r="22" spans="1:4" s="143" customFormat="1">
      <c r="A22" s="36">
        <v>17</v>
      </c>
      <c r="B22" s="174" t="s">
        <v>1025</v>
      </c>
      <c r="C22" s="99">
        <v>2016</v>
      </c>
      <c r="D22" s="175">
        <v>3720.75</v>
      </c>
    </row>
    <row r="23" spans="1:4" s="143" customFormat="1">
      <c r="A23" s="36">
        <v>18</v>
      </c>
      <c r="B23" s="174" t="s">
        <v>1025</v>
      </c>
      <c r="C23" s="99">
        <v>2016</v>
      </c>
      <c r="D23" s="175">
        <v>3720.75</v>
      </c>
    </row>
    <row r="24" spans="1:4" s="143" customFormat="1">
      <c r="A24" s="36">
        <v>19</v>
      </c>
      <c r="B24" s="174" t="s">
        <v>1025</v>
      </c>
      <c r="C24" s="99">
        <v>2016</v>
      </c>
      <c r="D24" s="175">
        <v>3720.75</v>
      </c>
    </row>
    <row r="25" spans="1:4" s="143" customFormat="1">
      <c r="A25" s="36">
        <v>20</v>
      </c>
      <c r="B25" s="174" t="s">
        <v>721</v>
      </c>
      <c r="C25" s="99">
        <v>2015</v>
      </c>
      <c r="D25" s="175">
        <v>6765</v>
      </c>
    </row>
    <row r="26" spans="1:4" s="143" customFormat="1">
      <c r="A26" s="36">
        <v>21</v>
      </c>
      <c r="B26" s="174" t="s">
        <v>1029</v>
      </c>
      <c r="C26" s="99">
        <v>2017</v>
      </c>
      <c r="D26" s="175">
        <v>2426.36</v>
      </c>
    </row>
    <row r="27" spans="1:4" s="143" customFormat="1">
      <c r="A27" s="36">
        <v>22</v>
      </c>
      <c r="B27" s="35" t="s">
        <v>1030</v>
      </c>
      <c r="C27" s="36">
        <v>2016</v>
      </c>
      <c r="D27" s="173">
        <v>20801</v>
      </c>
    </row>
    <row r="28" spans="1:4" s="143" customFormat="1">
      <c r="A28" s="36">
        <v>23</v>
      </c>
      <c r="B28" s="35" t="s">
        <v>1031</v>
      </c>
      <c r="C28" s="36">
        <v>2012</v>
      </c>
      <c r="D28" s="173">
        <v>2527.63</v>
      </c>
    </row>
    <row r="29" spans="1:4" s="143" customFormat="1">
      <c r="A29" s="36">
        <v>24</v>
      </c>
      <c r="B29" s="35" t="s">
        <v>1032</v>
      </c>
      <c r="C29" s="36">
        <v>2014</v>
      </c>
      <c r="D29" s="173">
        <v>2039.27</v>
      </c>
    </row>
    <row r="30" spans="1:4" s="143" customFormat="1">
      <c r="A30" s="36">
        <v>25</v>
      </c>
      <c r="B30" s="35" t="s">
        <v>1033</v>
      </c>
      <c r="C30" s="36">
        <v>2014</v>
      </c>
      <c r="D30" s="173">
        <v>754.11</v>
      </c>
    </row>
    <row r="31" spans="1:4" s="143" customFormat="1">
      <c r="A31" s="36">
        <v>26</v>
      </c>
      <c r="B31" s="35" t="s">
        <v>1032</v>
      </c>
      <c r="C31" s="36">
        <v>2014</v>
      </c>
      <c r="D31" s="173">
        <v>2039.26</v>
      </c>
    </row>
    <row r="32" spans="1:4" s="143" customFormat="1">
      <c r="A32" s="36">
        <v>27</v>
      </c>
      <c r="B32" s="35" t="s">
        <v>1024</v>
      </c>
      <c r="C32" s="36">
        <v>2014</v>
      </c>
      <c r="D32" s="173">
        <v>1389.12</v>
      </c>
    </row>
    <row r="33" spans="1:4" s="143" customFormat="1">
      <c r="A33" s="36">
        <v>28</v>
      </c>
      <c r="B33" s="35" t="s">
        <v>1034</v>
      </c>
      <c r="C33" s="36">
        <v>2015</v>
      </c>
      <c r="D33" s="173">
        <v>768.5</v>
      </c>
    </row>
    <row r="34" spans="1:4" s="143" customFormat="1">
      <c r="A34" s="318" t="s">
        <v>0</v>
      </c>
      <c r="B34" s="319"/>
      <c r="C34" s="320"/>
      <c r="D34" s="30">
        <f>SUM(D6:D33)</f>
        <v>101545.33</v>
      </c>
    </row>
    <row r="35" spans="1:4" ht="16.5" customHeight="1">
      <c r="A35" s="321" t="s">
        <v>55</v>
      </c>
      <c r="B35" s="321"/>
      <c r="C35" s="321"/>
      <c r="D35" s="321"/>
    </row>
    <row r="36" spans="1:4" s="143" customFormat="1">
      <c r="A36" s="36">
        <v>1</v>
      </c>
      <c r="B36" s="144" t="s">
        <v>451</v>
      </c>
      <c r="C36" s="36">
        <v>2014</v>
      </c>
      <c r="D36" s="145">
        <v>1900</v>
      </c>
    </row>
    <row r="37" spans="1:4" s="143" customFormat="1">
      <c r="A37" s="36">
        <v>2</v>
      </c>
      <c r="B37" s="35" t="s">
        <v>451</v>
      </c>
      <c r="C37" s="36">
        <v>2014</v>
      </c>
      <c r="D37" s="145">
        <v>2200</v>
      </c>
    </row>
    <row r="38" spans="1:4" s="143" customFormat="1">
      <c r="A38" s="36">
        <v>3</v>
      </c>
      <c r="B38" s="35" t="s">
        <v>451</v>
      </c>
      <c r="C38" s="36">
        <v>2013</v>
      </c>
      <c r="D38" s="42">
        <v>2000</v>
      </c>
    </row>
    <row r="39" spans="1:4" s="143" customFormat="1">
      <c r="A39" s="36">
        <v>4</v>
      </c>
      <c r="B39" s="35" t="s">
        <v>451</v>
      </c>
      <c r="C39" s="36">
        <v>2014</v>
      </c>
      <c r="D39" s="42">
        <v>2650</v>
      </c>
    </row>
    <row r="40" spans="1:4" s="143" customFormat="1">
      <c r="A40" s="36">
        <v>5</v>
      </c>
      <c r="B40" s="35" t="s">
        <v>451</v>
      </c>
      <c r="C40" s="36">
        <v>2013</v>
      </c>
      <c r="D40" s="42">
        <v>1800</v>
      </c>
    </row>
    <row r="41" spans="1:4" s="143" customFormat="1">
      <c r="A41" s="36">
        <v>6</v>
      </c>
      <c r="B41" s="35" t="s">
        <v>451</v>
      </c>
      <c r="C41" s="36">
        <v>2013</v>
      </c>
      <c r="D41" s="42">
        <v>2380</v>
      </c>
    </row>
    <row r="42" spans="1:4" s="143" customFormat="1" ht="13.5" customHeight="1">
      <c r="A42" s="318" t="s">
        <v>0</v>
      </c>
      <c r="B42" s="319"/>
      <c r="C42" s="320"/>
      <c r="D42" s="32">
        <f>SUM(D36:D41)</f>
        <v>12930</v>
      </c>
    </row>
    <row r="43" spans="1:4" s="143" customFormat="1" ht="13.5" customHeight="1">
      <c r="A43" s="321" t="s">
        <v>1020</v>
      </c>
      <c r="B43" s="321"/>
      <c r="C43" s="321"/>
      <c r="D43" s="321"/>
    </row>
    <row r="44" spans="1:4" s="143" customFormat="1" ht="14.25" customHeight="1">
      <c r="A44" s="41">
        <v>1</v>
      </c>
      <c r="B44" s="176" t="s">
        <v>725</v>
      </c>
      <c r="C44" s="39">
        <v>2015</v>
      </c>
      <c r="D44" s="145">
        <v>12909.37</v>
      </c>
    </row>
    <row r="45" spans="1:4" s="143" customFormat="1" ht="14.25" customHeight="1">
      <c r="A45" s="41">
        <v>2</v>
      </c>
      <c r="B45" s="176" t="s">
        <v>725</v>
      </c>
      <c r="C45" s="39">
        <v>2015</v>
      </c>
      <c r="D45" s="145">
        <v>12909.29</v>
      </c>
    </row>
    <row r="46" spans="1:4" s="143" customFormat="1" ht="14.25" customHeight="1">
      <c r="A46" s="41">
        <v>3</v>
      </c>
      <c r="B46" s="176" t="s">
        <v>725</v>
      </c>
      <c r="C46" s="39">
        <v>2015</v>
      </c>
      <c r="D46" s="145">
        <v>12909.37</v>
      </c>
    </row>
    <row r="47" spans="1:4" s="143" customFormat="1" ht="14.25" customHeight="1">
      <c r="A47" s="41">
        <v>4</v>
      </c>
      <c r="B47" s="176" t="s">
        <v>725</v>
      </c>
      <c r="C47" s="39">
        <v>2015</v>
      </c>
      <c r="D47" s="145">
        <v>12909.37</v>
      </c>
    </row>
    <row r="48" spans="1:4" s="143" customFormat="1" ht="14.25" customHeight="1">
      <c r="A48" s="41">
        <v>5</v>
      </c>
      <c r="B48" s="176" t="s">
        <v>725</v>
      </c>
      <c r="C48" s="39">
        <v>2015</v>
      </c>
      <c r="D48" s="145">
        <v>12909.37</v>
      </c>
    </row>
    <row r="49" spans="1:4" s="143" customFormat="1" ht="14.25" customHeight="1">
      <c r="A49" s="41">
        <v>6</v>
      </c>
      <c r="B49" s="176" t="s">
        <v>725</v>
      </c>
      <c r="C49" s="39">
        <v>2015</v>
      </c>
      <c r="D49" s="145">
        <v>12909.37</v>
      </c>
    </row>
    <row r="50" spans="1:4" s="143" customFormat="1" ht="14.25" customHeight="1">
      <c r="A50" s="41">
        <v>7</v>
      </c>
      <c r="B50" s="176" t="s">
        <v>725</v>
      </c>
      <c r="C50" s="39">
        <v>2015</v>
      </c>
      <c r="D50" s="145">
        <v>12909.37</v>
      </c>
    </row>
    <row r="51" spans="1:4" s="143" customFormat="1" ht="14.25" customHeight="1">
      <c r="A51" s="41">
        <v>8</v>
      </c>
      <c r="B51" s="176" t="s">
        <v>725</v>
      </c>
      <c r="C51" s="39">
        <v>2015</v>
      </c>
      <c r="D51" s="145">
        <v>12909.37</v>
      </c>
    </row>
    <row r="52" spans="1:4" s="143" customFormat="1" ht="14.25" customHeight="1">
      <c r="A52" s="41">
        <v>9</v>
      </c>
      <c r="B52" s="35" t="s">
        <v>726</v>
      </c>
      <c r="C52" s="36">
        <v>2017</v>
      </c>
      <c r="D52" s="145">
        <v>14239</v>
      </c>
    </row>
    <row r="53" spans="1:4" s="143" customFormat="1" ht="14.25" customHeight="1">
      <c r="A53" s="41">
        <v>10</v>
      </c>
      <c r="B53" s="176" t="s">
        <v>726</v>
      </c>
      <c r="C53" s="39">
        <v>2015</v>
      </c>
      <c r="D53" s="145">
        <v>11100</v>
      </c>
    </row>
    <row r="54" spans="1:4" s="143" customFormat="1" ht="13.5" customHeight="1">
      <c r="A54" s="318" t="s">
        <v>0</v>
      </c>
      <c r="B54" s="319"/>
      <c r="C54" s="320"/>
      <c r="D54" s="32">
        <f>SUM(D44:D53)</f>
        <v>128613.88</v>
      </c>
    </row>
    <row r="55" spans="1:4" s="143" customFormat="1" ht="13.5" customHeight="1">
      <c r="A55" s="343" t="s">
        <v>1012</v>
      </c>
      <c r="B55" s="344"/>
      <c r="C55" s="344"/>
      <c r="D55" s="345"/>
    </row>
    <row r="56" spans="1:4" s="143" customFormat="1" ht="13.5" customHeight="1">
      <c r="A56" s="86">
        <v>1</v>
      </c>
      <c r="B56" s="177" t="s">
        <v>510</v>
      </c>
      <c r="C56" s="178">
        <v>2013</v>
      </c>
      <c r="D56" s="179">
        <v>1755</v>
      </c>
    </row>
    <row r="57" spans="1:4" s="143" customFormat="1" ht="13.5" customHeight="1">
      <c r="A57" s="99">
        <v>2</v>
      </c>
      <c r="B57" s="174" t="s">
        <v>511</v>
      </c>
      <c r="C57" s="99">
        <v>2014</v>
      </c>
      <c r="D57" s="180">
        <v>270</v>
      </c>
    </row>
    <row r="58" spans="1:4" s="143" customFormat="1" ht="13.5" customHeight="1">
      <c r="A58" s="99">
        <v>3</v>
      </c>
      <c r="B58" s="174" t="s">
        <v>512</v>
      </c>
      <c r="C58" s="99">
        <v>2014</v>
      </c>
      <c r="D58" s="180">
        <v>335</v>
      </c>
    </row>
    <row r="59" spans="1:4" s="143" customFormat="1" ht="13.5" customHeight="1">
      <c r="A59" s="86">
        <v>4</v>
      </c>
      <c r="B59" s="35" t="s">
        <v>513</v>
      </c>
      <c r="C59" s="36">
        <v>2014</v>
      </c>
      <c r="D59" s="173">
        <v>1580</v>
      </c>
    </row>
    <row r="60" spans="1:4" s="143" customFormat="1" ht="13.5" customHeight="1">
      <c r="A60" s="99">
        <v>5</v>
      </c>
      <c r="B60" s="35" t="s">
        <v>513</v>
      </c>
      <c r="C60" s="36">
        <v>2014</v>
      </c>
      <c r="D60" s="173">
        <v>1580</v>
      </c>
    </row>
    <row r="61" spans="1:4" s="143" customFormat="1" ht="13.5" customHeight="1">
      <c r="A61" s="99">
        <v>6</v>
      </c>
      <c r="B61" s="35" t="s">
        <v>514</v>
      </c>
      <c r="C61" s="36">
        <v>2014</v>
      </c>
      <c r="D61" s="173">
        <v>1150</v>
      </c>
    </row>
    <row r="62" spans="1:4" s="143" customFormat="1" ht="13.5" customHeight="1">
      <c r="A62" s="86">
        <v>7</v>
      </c>
      <c r="B62" s="35" t="s">
        <v>733</v>
      </c>
      <c r="C62" s="36">
        <v>2015</v>
      </c>
      <c r="D62" s="173">
        <v>719</v>
      </c>
    </row>
    <row r="63" spans="1:4" s="143" customFormat="1" ht="13.5" customHeight="1">
      <c r="A63" s="99">
        <v>8</v>
      </c>
      <c r="B63" s="35" t="s">
        <v>734</v>
      </c>
      <c r="C63" s="36">
        <v>2015</v>
      </c>
      <c r="D63" s="173">
        <v>23250</v>
      </c>
    </row>
    <row r="64" spans="1:4" s="143" customFormat="1" ht="13.5" customHeight="1">
      <c r="A64" s="99">
        <v>9</v>
      </c>
      <c r="B64" s="35" t="s">
        <v>735</v>
      </c>
      <c r="C64" s="36">
        <v>2015</v>
      </c>
      <c r="D64" s="173">
        <v>9268</v>
      </c>
    </row>
    <row r="65" spans="1:4" s="143" customFormat="1" ht="13.5" customHeight="1">
      <c r="A65" s="86">
        <v>10</v>
      </c>
      <c r="B65" s="35" t="s">
        <v>737</v>
      </c>
      <c r="C65" s="36">
        <v>2015</v>
      </c>
      <c r="D65" s="173">
        <v>51909.37</v>
      </c>
    </row>
    <row r="66" spans="1:4" s="143" customFormat="1" ht="13.5" customHeight="1">
      <c r="A66" s="99">
        <v>11</v>
      </c>
      <c r="B66" s="35" t="s">
        <v>736</v>
      </c>
      <c r="C66" s="36">
        <v>2016</v>
      </c>
      <c r="D66" s="173">
        <v>2820.12</v>
      </c>
    </row>
    <row r="67" spans="1:4" s="182" customFormat="1" ht="13.5" customHeight="1">
      <c r="A67" s="99">
        <v>12</v>
      </c>
      <c r="B67" s="181" t="s">
        <v>471</v>
      </c>
      <c r="C67" s="99">
        <v>2016</v>
      </c>
      <c r="D67" s="173">
        <v>11442.8</v>
      </c>
    </row>
    <row r="68" spans="1:4" s="143" customFormat="1" ht="13.5" customHeight="1">
      <c r="A68" s="86">
        <v>13</v>
      </c>
      <c r="B68" s="174" t="s">
        <v>515</v>
      </c>
      <c r="C68" s="99">
        <v>2013</v>
      </c>
      <c r="D68" s="173">
        <v>950</v>
      </c>
    </row>
    <row r="69" spans="1:4" s="143" customFormat="1" ht="12.75" customHeight="1">
      <c r="A69" s="318" t="s">
        <v>0</v>
      </c>
      <c r="B69" s="319"/>
      <c r="C69" s="320"/>
      <c r="D69" s="32">
        <f>SUM(D56:D68)</f>
        <v>107029.29</v>
      </c>
    </row>
    <row r="70" spans="1:4" ht="12.75" customHeight="1">
      <c r="A70" s="343" t="s">
        <v>1081</v>
      </c>
      <c r="B70" s="344"/>
      <c r="C70" s="344"/>
      <c r="D70" s="345"/>
    </row>
    <row r="71" spans="1:4" ht="13.5" customHeight="1">
      <c r="A71" s="36">
        <v>1</v>
      </c>
      <c r="B71" s="174" t="s">
        <v>554</v>
      </c>
      <c r="C71" s="99">
        <v>2013</v>
      </c>
      <c r="D71" s="180">
        <v>1440</v>
      </c>
    </row>
    <row r="72" spans="1:4">
      <c r="A72" s="36">
        <v>2</v>
      </c>
      <c r="B72" s="174" t="s">
        <v>555</v>
      </c>
      <c r="C72" s="99">
        <v>2013</v>
      </c>
      <c r="D72" s="180">
        <v>889.29</v>
      </c>
    </row>
    <row r="73" spans="1:4">
      <c r="A73" s="36">
        <v>3</v>
      </c>
      <c r="B73" s="174" t="s">
        <v>556</v>
      </c>
      <c r="C73" s="99">
        <v>2013</v>
      </c>
      <c r="D73" s="180">
        <v>1549</v>
      </c>
    </row>
    <row r="74" spans="1:4">
      <c r="A74" s="36">
        <v>4</v>
      </c>
      <c r="B74" s="174" t="s">
        <v>557</v>
      </c>
      <c r="C74" s="99">
        <v>2013</v>
      </c>
      <c r="D74" s="180">
        <v>562.91</v>
      </c>
    </row>
    <row r="75" spans="1:4">
      <c r="A75" s="36">
        <v>5</v>
      </c>
      <c r="B75" s="35" t="s">
        <v>558</v>
      </c>
      <c r="C75" s="36">
        <v>2014</v>
      </c>
      <c r="D75" s="180">
        <v>719</v>
      </c>
    </row>
    <row r="76" spans="1:4">
      <c r="A76" s="36">
        <v>6</v>
      </c>
      <c r="B76" s="35" t="s">
        <v>559</v>
      </c>
      <c r="C76" s="36">
        <v>2014</v>
      </c>
      <c r="D76" s="180">
        <v>1629</v>
      </c>
    </row>
    <row r="77" spans="1:4">
      <c r="A77" s="36">
        <v>7</v>
      </c>
      <c r="B77" s="35" t="s">
        <v>559</v>
      </c>
      <c r="C77" s="36">
        <v>2014</v>
      </c>
      <c r="D77" s="180">
        <v>1629</v>
      </c>
    </row>
    <row r="78" spans="1:4">
      <c r="A78" s="36">
        <v>8</v>
      </c>
      <c r="B78" s="35" t="s">
        <v>560</v>
      </c>
      <c r="C78" s="36">
        <v>2014</v>
      </c>
      <c r="D78" s="180">
        <v>2099</v>
      </c>
    </row>
    <row r="79" spans="1:4">
      <c r="A79" s="36">
        <v>9</v>
      </c>
      <c r="B79" s="35" t="s">
        <v>561</v>
      </c>
      <c r="C79" s="36">
        <v>2014</v>
      </c>
      <c r="D79" s="180">
        <v>390</v>
      </c>
    </row>
    <row r="80" spans="1:4" s="182" customFormat="1">
      <c r="A80" s="36">
        <v>10</v>
      </c>
      <c r="B80" s="174" t="s">
        <v>988</v>
      </c>
      <c r="C80" s="99">
        <v>2016</v>
      </c>
      <c r="D80" s="180">
        <v>749</v>
      </c>
    </row>
    <row r="81" spans="1:6" s="182" customFormat="1">
      <c r="A81" s="36">
        <v>11</v>
      </c>
      <c r="B81" s="174" t="s">
        <v>984</v>
      </c>
      <c r="C81" s="99">
        <v>2017</v>
      </c>
      <c r="D81" s="180">
        <v>4656</v>
      </c>
    </row>
    <row r="82" spans="1:6">
      <c r="A82" s="36">
        <v>12</v>
      </c>
      <c r="B82" s="174" t="s">
        <v>562</v>
      </c>
      <c r="C82" s="99">
        <v>2013</v>
      </c>
      <c r="D82" s="180">
        <v>999</v>
      </c>
    </row>
    <row r="83" spans="1:6">
      <c r="A83" s="36">
        <v>13</v>
      </c>
      <c r="B83" s="174" t="s">
        <v>562</v>
      </c>
      <c r="C83" s="99">
        <v>2013</v>
      </c>
      <c r="D83" s="180">
        <v>999</v>
      </c>
    </row>
    <row r="84" spans="1:6">
      <c r="A84" s="36">
        <v>14</v>
      </c>
      <c r="B84" s="174" t="s">
        <v>745</v>
      </c>
      <c r="C84" s="99">
        <v>2015</v>
      </c>
      <c r="D84" s="180">
        <v>1299</v>
      </c>
    </row>
    <row r="85" spans="1:6">
      <c r="A85" s="36">
        <v>15</v>
      </c>
      <c r="B85" s="174" t="s">
        <v>558</v>
      </c>
      <c r="C85" s="99">
        <v>2015</v>
      </c>
      <c r="D85" s="180">
        <v>719</v>
      </c>
    </row>
    <row r="86" spans="1:6">
      <c r="A86" s="36">
        <v>16</v>
      </c>
      <c r="B86" s="174" t="s">
        <v>747</v>
      </c>
      <c r="C86" s="99">
        <v>2015</v>
      </c>
      <c r="D86" s="180">
        <v>1298</v>
      </c>
    </row>
    <row r="87" spans="1:6">
      <c r="A87" s="36">
        <v>17</v>
      </c>
      <c r="B87" s="174" t="s">
        <v>980</v>
      </c>
      <c r="C87" s="99">
        <v>2017</v>
      </c>
      <c r="D87" s="180">
        <v>2183.25</v>
      </c>
    </row>
    <row r="88" spans="1:6">
      <c r="A88" s="36">
        <v>18</v>
      </c>
      <c r="B88" s="174" t="s">
        <v>981</v>
      </c>
      <c r="C88" s="99">
        <v>2017</v>
      </c>
      <c r="D88" s="180">
        <v>6975.33</v>
      </c>
    </row>
    <row r="89" spans="1:6" ht="25.5">
      <c r="A89" s="36">
        <v>19</v>
      </c>
      <c r="B89" s="174" t="s">
        <v>983</v>
      </c>
      <c r="C89" s="99">
        <v>2017</v>
      </c>
      <c r="D89" s="180">
        <v>7310</v>
      </c>
    </row>
    <row r="90" spans="1:6">
      <c r="A90" s="36">
        <v>20</v>
      </c>
      <c r="B90" s="174" t="s">
        <v>985</v>
      </c>
      <c r="C90" s="99">
        <v>2017</v>
      </c>
      <c r="D90" s="180">
        <v>2312</v>
      </c>
    </row>
    <row r="91" spans="1:6" ht="25.5">
      <c r="A91" s="36">
        <v>21</v>
      </c>
      <c r="B91" s="174" t="s">
        <v>986</v>
      </c>
      <c r="C91" s="99">
        <v>2016</v>
      </c>
      <c r="D91" s="180">
        <v>37500</v>
      </c>
    </row>
    <row r="92" spans="1:6" s="4" customFormat="1">
      <c r="A92" s="318" t="s">
        <v>0</v>
      </c>
      <c r="B92" s="319"/>
      <c r="C92" s="320"/>
      <c r="D92" s="32">
        <f>SUM(D71:D91)</f>
        <v>77906.78</v>
      </c>
    </row>
    <row r="93" spans="1:6" s="143" customFormat="1" ht="12.75" customHeight="1">
      <c r="A93" s="343" t="s">
        <v>1010</v>
      </c>
      <c r="B93" s="344"/>
      <c r="C93" s="344"/>
      <c r="D93" s="345"/>
      <c r="F93" s="3"/>
    </row>
    <row r="94" spans="1:6" s="143" customFormat="1">
      <c r="A94" s="36">
        <v>1</v>
      </c>
      <c r="B94" s="35" t="s">
        <v>726</v>
      </c>
      <c r="C94" s="36">
        <v>2015</v>
      </c>
      <c r="D94" s="183">
        <v>14710</v>
      </c>
      <c r="F94" s="3"/>
    </row>
    <row r="95" spans="1:6" s="143" customFormat="1">
      <c r="A95" s="36">
        <v>2</v>
      </c>
      <c r="B95" s="35" t="s">
        <v>754</v>
      </c>
      <c r="C95" s="36">
        <v>2015</v>
      </c>
      <c r="D95" s="183">
        <v>38728.11</v>
      </c>
      <c r="F95" s="3"/>
    </row>
    <row r="96" spans="1:6" s="143" customFormat="1">
      <c r="A96" s="36">
        <v>3</v>
      </c>
      <c r="B96" s="35" t="s">
        <v>755</v>
      </c>
      <c r="C96" s="36">
        <v>2014</v>
      </c>
      <c r="D96" s="184">
        <v>1999.99</v>
      </c>
    </row>
    <row r="97" spans="1:4" s="143" customFormat="1">
      <c r="A97" s="318" t="s">
        <v>0</v>
      </c>
      <c r="B97" s="319"/>
      <c r="C97" s="320"/>
      <c r="D97" s="32">
        <f>SUM(D94:D96)</f>
        <v>55438.1</v>
      </c>
    </row>
    <row r="98" spans="1:4" s="143" customFormat="1" ht="12.75" customHeight="1">
      <c r="A98" s="346"/>
      <c r="B98" s="347"/>
      <c r="C98" s="347"/>
      <c r="D98" s="348"/>
    </row>
    <row r="99" spans="1:4" s="143" customFormat="1">
      <c r="A99" s="36">
        <v>1</v>
      </c>
      <c r="B99" s="171" t="s">
        <v>612</v>
      </c>
      <c r="C99" s="86">
        <v>2014</v>
      </c>
      <c r="D99" s="185">
        <v>1597.77</v>
      </c>
    </row>
    <row r="100" spans="1:4" s="143" customFormat="1">
      <c r="A100" s="36">
        <v>2</v>
      </c>
      <c r="B100" s="171" t="s">
        <v>613</v>
      </c>
      <c r="C100" s="86">
        <v>2014</v>
      </c>
      <c r="D100" s="185">
        <v>2400</v>
      </c>
    </row>
    <row r="101" spans="1:4" s="143" customFormat="1">
      <c r="A101" s="36">
        <v>3</v>
      </c>
      <c r="B101" s="35" t="s">
        <v>613</v>
      </c>
      <c r="C101" s="36">
        <v>2014</v>
      </c>
      <c r="D101" s="42">
        <v>2400</v>
      </c>
    </row>
    <row r="102" spans="1:4" s="143" customFormat="1">
      <c r="A102" s="36">
        <v>4</v>
      </c>
      <c r="B102" s="35" t="s">
        <v>613</v>
      </c>
      <c r="C102" s="36">
        <v>2014</v>
      </c>
      <c r="D102" s="42">
        <v>2400</v>
      </c>
    </row>
    <row r="103" spans="1:4" s="143" customFormat="1">
      <c r="A103" s="36">
        <v>5</v>
      </c>
      <c r="B103" s="35" t="s">
        <v>512</v>
      </c>
      <c r="C103" s="36">
        <v>2014</v>
      </c>
      <c r="D103" s="42">
        <v>1399</v>
      </c>
    </row>
    <row r="104" spans="1:4" s="143" customFormat="1">
      <c r="A104" s="36">
        <v>6</v>
      </c>
      <c r="B104" s="35" t="s">
        <v>558</v>
      </c>
      <c r="C104" s="36">
        <v>2015</v>
      </c>
      <c r="D104" s="42">
        <v>719</v>
      </c>
    </row>
    <row r="105" spans="1:4" s="143" customFormat="1">
      <c r="A105" s="36">
        <v>7</v>
      </c>
      <c r="B105" s="35" t="s">
        <v>613</v>
      </c>
      <c r="C105" s="36">
        <v>2015</v>
      </c>
      <c r="D105" s="184">
        <v>2500</v>
      </c>
    </row>
    <row r="106" spans="1:4" s="143" customFormat="1">
      <c r="A106" s="36">
        <v>8</v>
      </c>
      <c r="B106" s="35" t="s">
        <v>974</v>
      </c>
      <c r="C106" s="36">
        <v>2016</v>
      </c>
      <c r="D106" s="184">
        <v>1137</v>
      </c>
    </row>
    <row r="107" spans="1:4" s="143" customFormat="1" ht="13.5" customHeight="1">
      <c r="A107" s="318" t="s">
        <v>0</v>
      </c>
      <c r="B107" s="319"/>
      <c r="C107" s="320"/>
      <c r="D107" s="186">
        <f>SUM(D99:D106)</f>
        <v>14552.77</v>
      </c>
    </row>
    <row r="108" spans="1:4" s="143" customFormat="1" ht="14.25" customHeight="1">
      <c r="A108" s="343" t="s">
        <v>73</v>
      </c>
      <c r="B108" s="344"/>
      <c r="C108" s="344"/>
      <c r="D108" s="345"/>
    </row>
    <row r="109" spans="1:4" s="143" customFormat="1">
      <c r="A109" s="36">
        <v>1</v>
      </c>
      <c r="B109" s="35" t="s">
        <v>620</v>
      </c>
      <c r="C109" s="36">
        <v>2013</v>
      </c>
      <c r="D109" s="145">
        <v>2000</v>
      </c>
    </row>
    <row r="110" spans="1:4" s="143" customFormat="1">
      <c r="A110" s="36">
        <v>2</v>
      </c>
      <c r="B110" s="35" t="s">
        <v>621</v>
      </c>
      <c r="C110" s="36">
        <v>2015</v>
      </c>
      <c r="D110" s="42">
        <v>1500</v>
      </c>
    </row>
    <row r="111" spans="1:4" s="143" customFormat="1">
      <c r="A111" s="36">
        <v>3</v>
      </c>
      <c r="B111" s="35" t="s">
        <v>758</v>
      </c>
      <c r="C111" s="36">
        <v>2015</v>
      </c>
      <c r="D111" s="187">
        <v>811</v>
      </c>
    </row>
    <row r="112" spans="1:4" s="143" customFormat="1">
      <c r="A112" s="36">
        <v>4</v>
      </c>
      <c r="B112" s="35" t="s">
        <v>758</v>
      </c>
      <c r="C112" s="36">
        <v>2015</v>
      </c>
      <c r="D112" s="187">
        <v>811</v>
      </c>
    </row>
    <row r="113" spans="1:4" s="143" customFormat="1">
      <c r="A113" s="36">
        <v>5</v>
      </c>
      <c r="B113" s="35" t="s">
        <v>1017</v>
      </c>
      <c r="C113" s="188">
        <v>2015</v>
      </c>
      <c r="D113" s="187">
        <v>8050</v>
      </c>
    </row>
    <row r="114" spans="1:4" s="143" customFormat="1">
      <c r="A114" s="36">
        <v>6</v>
      </c>
      <c r="B114" s="35" t="s">
        <v>758</v>
      </c>
      <c r="C114" s="188">
        <v>2016</v>
      </c>
      <c r="D114" s="187">
        <v>799</v>
      </c>
    </row>
    <row r="115" spans="1:4" s="143" customFormat="1">
      <c r="A115" s="36">
        <v>7</v>
      </c>
      <c r="B115" s="35" t="s">
        <v>758</v>
      </c>
      <c r="C115" s="36">
        <v>2016</v>
      </c>
      <c r="D115" s="42">
        <v>799</v>
      </c>
    </row>
    <row r="116" spans="1:4" s="143" customFormat="1">
      <c r="A116" s="36">
        <v>8</v>
      </c>
      <c r="B116" s="35" t="s">
        <v>758</v>
      </c>
      <c r="C116" s="36">
        <v>2016</v>
      </c>
      <c r="D116" s="42">
        <v>799</v>
      </c>
    </row>
    <row r="117" spans="1:4" s="143" customFormat="1">
      <c r="A117" s="36">
        <v>9</v>
      </c>
      <c r="B117" s="35" t="s">
        <v>1017</v>
      </c>
      <c r="C117" s="36">
        <v>2016</v>
      </c>
      <c r="D117" s="42">
        <v>12909.37</v>
      </c>
    </row>
    <row r="118" spans="1:4" s="143" customFormat="1">
      <c r="A118" s="36">
        <v>10</v>
      </c>
      <c r="B118" s="35" t="s">
        <v>1017</v>
      </c>
      <c r="C118" s="36">
        <v>2016</v>
      </c>
      <c r="D118" s="42">
        <v>12909.37</v>
      </c>
    </row>
    <row r="119" spans="1:4" s="143" customFormat="1">
      <c r="A119" s="36">
        <v>11</v>
      </c>
      <c r="B119" s="35" t="s">
        <v>1017</v>
      </c>
      <c r="C119" s="36">
        <v>2016</v>
      </c>
      <c r="D119" s="187" t="s">
        <v>1018</v>
      </c>
    </row>
    <row r="120" spans="1:4" s="143" customFormat="1">
      <c r="A120" s="36">
        <v>12</v>
      </c>
      <c r="B120" s="35" t="s">
        <v>726</v>
      </c>
      <c r="C120" s="36">
        <v>2017</v>
      </c>
      <c r="D120" s="42">
        <v>774</v>
      </c>
    </row>
    <row r="121" spans="1:4" s="143" customFormat="1">
      <c r="A121" s="36">
        <v>13</v>
      </c>
      <c r="B121" s="35" t="s">
        <v>726</v>
      </c>
      <c r="C121" s="36">
        <v>2017</v>
      </c>
      <c r="D121" s="42">
        <v>774</v>
      </c>
    </row>
    <row r="122" spans="1:4" s="143" customFormat="1">
      <c r="A122" s="36">
        <v>14</v>
      </c>
      <c r="B122" s="35" t="s">
        <v>726</v>
      </c>
      <c r="C122" s="36">
        <v>2017</v>
      </c>
      <c r="D122" s="42">
        <v>774</v>
      </c>
    </row>
    <row r="123" spans="1:4" s="143" customFormat="1">
      <c r="A123" s="36">
        <v>15</v>
      </c>
      <c r="B123" s="35" t="s">
        <v>726</v>
      </c>
      <c r="C123" s="36">
        <v>2017</v>
      </c>
      <c r="D123" s="42">
        <v>774</v>
      </c>
    </row>
    <row r="124" spans="1:4" s="143" customFormat="1">
      <c r="A124" s="36">
        <v>16</v>
      </c>
      <c r="B124" s="35" t="s">
        <v>726</v>
      </c>
      <c r="C124" s="36">
        <v>2017</v>
      </c>
      <c r="D124" s="42">
        <v>774</v>
      </c>
    </row>
    <row r="125" spans="1:4" s="143" customFormat="1">
      <c r="A125" s="318" t="s">
        <v>0</v>
      </c>
      <c r="B125" s="319"/>
      <c r="C125" s="320"/>
      <c r="D125" s="31">
        <f>SUM(D109:D124)</f>
        <v>45257.740000000005</v>
      </c>
    </row>
    <row r="126" spans="1:4" s="143" customFormat="1" ht="12.75" customHeight="1">
      <c r="A126" s="343" t="s">
        <v>77</v>
      </c>
      <c r="B126" s="344"/>
      <c r="C126" s="344"/>
      <c r="D126" s="345"/>
    </row>
    <row r="127" spans="1:4" s="143" customFormat="1">
      <c r="A127" s="36">
        <v>1</v>
      </c>
      <c r="B127" s="171" t="s">
        <v>635</v>
      </c>
      <c r="C127" s="86">
        <v>2013</v>
      </c>
      <c r="D127" s="189">
        <v>3499</v>
      </c>
    </row>
    <row r="128" spans="1:4" s="143" customFormat="1">
      <c r="A128" s="36">
        <v>2</v>
      </c>
      <c r="B128" s="35" t="s">
        <v>638</v>
      </c>
      <c r="C128" s="36">
        <v>2013</v>
      </c>
      <c r="D128" s="145">
        <v>999</v>
      </c>
    </row>
    <row r="129" spans="1:4" s="143" customFormat="1">
      <c r="A129" s="36">
        <v>3</v>
      </c>
      <c r="B129" s="35" t="s">
        <v>638</v>
      </c>
      <c r="C129" s="36">
        <v>2013</v>
      </c>
      <c r="D129" s="145">
        <v>999</v>
      </c>
    </row>
    <row r="130" spans="1:4" s="143" customFormat="1">
      <c r="A130" s="36">
        <v>4</v>
      </c>
      <c r="B130" s="35" t="s">
        <v>639</v>
      </c>
      <c r="C130" s="36">
        <v>2013</v>
      </c>
      <c r="D130" s="145">
        <v>1477</v>
      </c>
    </row>
    <row r="131" spans="1:4" s="143" customFormat="1">
      <c r="A131" s="36">
        <v>5</v>
      </c>
      <c r="B131" s="35" t="s">
        <v>639</v>
      </c>
      <c r="C131" s="36">
        <v>2013</v>
      </c>
      <c r="D131" s="145">
        <v>1477</v>
      </c>
    </row>
    <row r="132" spans="1:4" s="143" customFormat="1">
      <c r="A132" s="36">
        <v>6</v>
      </c>
      <c r="B132" s="35" t="s">
        <v>640</v>
      </c>
      <c r="C132" s="36">
        <v>2013</v>
      </c>
      <c r="D132" s="145">
        <v>1681.53</v>
      </c>
    </row>
    <row r="133" spans="1:4" s="143" customFormat="1">
      <c r="A133" s="36">
        <v>7</v>
      </c>
      <c r="B133" s="35" t="s">
        <v>635</v>
      </c>
      <c r="C133" s="36">
        <v>2013</v>
      </c>
      <c r="D133" s="145">
        <v>3499</v>
      </c>
    </row>
    <row r="134" spans="1:4" s="143" customFormat="1">
      <c r="A134" s="36">
        <v>8</v>
      </c>
      <c r="B134" s="35" t="s">
        <v>635</v>
      </c>
      <c r="C134" s="36">
        <v>2013</v>
      </c>
      <c r="D134" s="145">
        <v>3499</v>
      </c>
    </row>
    <row r="135" spans="1:4" s="143" customFormat="1">
      <c r="A135" s="36">
        <v>9</v>
      </c>
      <c r="B135" s="35" t="s">
        <v>635</v>
      </c>
      <c r="C135" s="36">
        <v>2013</v>
      </c>
      <c r="D135" s="145">
        <v>3499</v>
      </c>
    </row>
    <row r="136" spans="1:4" s="143" customFormat="1">
      <c r="A136" s="36">
        <v>10</v>
      </c>
      <c r="B136" s="35" t="s">
        <v>644</v>
      </c>
      <c r="C136" s="36">
        <v>2013</v>
      </c>
      <c r="D136" s="145">
        <v>1299</v>
      </c>
    </row>
    <row r="137" spans="1:4" s="143" customFormat="1" ht="29.25" customHeight="1">
      <c r="A137" s="36">
        <v>11</v>
      </c>
      <c r="B137" s="35" t="s">
        <v>645</v>
      </c>
      <c r="C137" s="36">
        <v>2014</v>
      </c>
      <c r="D137" s="190">
        <v>3415.71</v>
      </c>
    </row>
    <row r="138" spans="1:4" s="143" customFormat="1" ht="29.25" customHeight="1">
      <c r="A138" s="36">
        <v>12</v>
      </c>
      <c r="B138" s="35" t="s">
        <v>645</v>
      </c>
      <c r="C138" s="36">
        <v>2014</v>
      </c>
      <c r="D138" s="190">
        <v>3415.71</v>
      </c>
    </row>
    <row r="139" spans="1:4" s="143" customFormat="1" ht="29.25" customHeight="1">
      <c r="A139" s="36">
        <v>13</v>
      </c>
      <c r="B139" s="35" t="s">
        <v>645</v>
      </c>
      <c r="C139" s="36">
        <v>2014</v>
      </c>
      <c r="D139" s="190">
        <v>3415.71</v>
      </c>
    </row>
    <row r="140" spans="1:4" s="143" customFormat="1" ht="29.25" customHeight="1">
      <c r="A140" s="36">
        <v>14</v>
      </c>
      <c r="B140" s="35" t="s">
        <v>645</v>
      </c>
      <c r="C140" s="36">
        <v>2014</v>
      </c>
      <c r="D140" s="190">
        <v>3415.71</v>
      </c>
    </row>
    <row r="141" spans="1:4" s="143" customFormat="1" ht="29.25" customHeight="1">
      <c r="A141" s="36">
        <v>15</v>
      </c>
      <c r="B141" s="35" t="s">
        <v>645</v>
      </c>
      <c r="C141" s="36">
        <v>2014</v>
      </c>
      <c r="D141" s="190">
        <v>3415.71</v>
      </c>
    </row>
    <row r="142" spans="1:4" s="143" customFormat="1" ht="29.25" customHeight="1">
      <c r="A142" s="36">
        <v>16</v>
      </c>
      <c r="B142" s="35" t="s">
        <v>645</v>
      </c>
      <c r="C142" s="36">
        <v>2014</v>
      </c>
      <c r="D142" s="190">
        <v>3495</v>
      </c>
    </row>
    <row r="143" spans="1:4" s="143" customFormat="1" ht="29.25" customHeight="1">
      <c r="A143" s="36">
        <v>17</v>
      </c>
      <c r="B143" s="35" t="s">
        <v>645</v>
      </c>
      <c r="C143" s="36">
        <v>2014</v>
      </c>
      <c r="D143" s="190">
        <v>3495</v>
      </c>
    </row>
    <row r="144" spans="1:4" s="143" customFormat="1" ht="29.25" customHeight="1">
      <c r="A144" s="36">
        <v>18</v>
      </c>
      <c r="B144" s="35" t="s">
        <v>645</v>
      </c>
      <c r="C144" s="36">
        <v>2014</v>
      </c>
      <c r="D144" s="190">
        <v>3495</v>
      </c>
    </row>
    <row r="145" spans="1:4" s="143" customFormat="1" ht="29.25" customHeight="1">
      <c r="A145" s="36">
        <v>19</v>
      </c>
      <c r="B145" s="35" t="s">
        <v>645</v>
      </c>
      <c r="C145" s="36">
        <v>2014</v>
      </c>
      <c r="D145" s="190">
        <v>3495</v>
      </c>
    </row>
    <row r="146" spans="1:4" s="143" customFormat="1" ht="20.25" customHeight="1">
      <c r="A146" s="36">
        <v>20</v>
      </c>
      <c r="B146" s="35" t="s">
        <v>646</v>
      </c>
      <c r="C146" s="36">
        <v>2015</v>
      </c>
      <c r="D146" s="190">
        <v>244.77</v>
      </c>
    </row>
    <row r="147" spans="1:4" s="143" customFormat="1" ht="30" customHeight="1">
      <c r="A147" s="36">
        <v>21</v>
      </c>
      <c r="B147" s="35" t="s">
        <v>760</v>
      </c>
      <c r="C147" s="36">
        <v>2015</v>
      </c>
      <c r="D147" s="190">
        <v>3498.99</v>
      </c>
    </row>
    <row r="148" spans="1:4" s="143" customFormat="1" ht="20.25" customHeight="1">
      <c r="A148" s="36">
        <v>22</v>
      </c>
      <c r="B148" s="35" t="s">
        <v>761</v>
      </c>
      <c r="C148" s="36">
        <v>2015</v>
      </c>
      <c r="D148" s="190">
        <v>1330.45</v>
      </c>
    </row>
    <row r="149" spans="1:4" s="143" customFormat="1" ht="20.25" customHeight="1">
      <c r="A149" s="36">
        <v>23</v>
      </c>
      <c r="B149" s="35" t="s">
        <v>761</v>
      </c>
      <c r="C149" s="36">
        <v>2015</v>
      </c>
      <c r="D149" s="190">
        <v>1330.45</v>
      </c>
    </row>
    <row r="150" spans="1:4" s="143" customFormat="1" ht="20.25" customHeight="1">
      <c r="A150" s="36">
        <v>24</v>
      </c>
      <c r="B150" s="35" t="s">
        <v>761</v>
      </c>
      <c r="C150" s="36">
        <v>2015</v>
      </c>
      <c r="D150" s="190">
        <v>1330.45</v>
      </c>
    </row>
    <row r="151" spans="1:4" s="143" customFormat="1" ht="14.25" customHeight="1">
      <c r="A151" s="36">
        <v>25</v>
      </c>
      <c r="B151" s="35" t="s">
        <v>762</v>
      </c>
      <c r="C151" s="36">
        <v>2015</v>
      </c>
      <c r="D151" s="190">
        <v>3490</v>
      </c>
    </row>
    <row r="152" spans="1:4" s="143" customFormat="1" ht="14.25" customHeight="1">
      <c r="A152" s="36">
        <v>26</v>
      </c>
      <c r="B152" s="35" t="s">
        <v>763</v>
      </c>
      <c r="C152" s="36">
        <v>2015</v>
      </c>
      <c r="D152" s="190">
        <v>492</v>
      </c>
    </row>
    <row r="153" spans="1:4" s="143" customFormat="1" ht="14.25" customHeight="1">
      <c r="A153" s="36">
        <v>27</v>
      </c>
      <c r="B153" s="35" t="s">
        <v>766</v>
      </c>
      <c r="C153" s="36">
        <v>2015</v>
      </c>
      <c r="D153" s="190">
        <v>2532.37</v>
      </c>
    </row>
    <row r="154" spans="1:4" s="143" customFormat="1" ht="14.25" customHeight="1">
      <c r="A154" s="36">
        <v>28</v>
      </c>
      <c r="B154" s="35" t="s">
        <v>767</v>
      </c>
      <c r="C154" s="36">
        <v>2015</v>
      </c>
      <c r="D154" s="190">
        <v>620</v>
      </c>
    </row>
    <row r="155" spans="1:4" s="143" customFormat="1" ht="14.25" customHeight="1">
      <c r="A155" s="36">
        <v>29</v>
      </c>
      <c r="B155" s="35" t="s">
        <v>768</v>
      </c>
      <c r="C155" s="36">
        <v>2016</v>
      </c>
      <c r="D155" s="190">
        <v>4000</v>
      </c>
    </row>
    <row r="156" spans="1:4" s="143" customFormat="1" ht="14.25" customHeight="1">
      <c r="A156" s="36">
        <v>30</v>
      </c>
      <c r="B156" s="35" t="s">
        <v>768</v>
      </c>
      <c r="C156" s="36">
        <v>2016</v>
      </c>
      <c r="D156" s="190">
        <v>4000</v>
      </c>
    </row>
    <row r="157" spans="1:4" s="143" customFormat="1" ht="14.25" customHeight="1">
      <c r="A157" s="36">
        <v>31</v>
      </c>
      <c r="B157" s="35" t="s">
        <v>769</v>
      </c>
      <c r="C157" s="36">
        <v>2016</v>
      </c>
      <c r="D157" s="190">
        <v>5500</v>
      </c>
    </row>
    <row r="158" spans="1:4" s="143" customFormat="1" ht="24" customHeight="1">
      <c r="A158" s="36">
        <v>32</v>
      </c>
      <c r="B158" s="35" t="s">
        <v>760</v>
      </c>
      <c r="C158" s="36">
        <v>2016</v>
      </c>
      <c r="D158" s="42">
        <v>3499</v>
      </c>
    </row>
    <row r="159" spans="1:4" s="143" customFormat="1" ht="14.25" customHeight="1">
      <c r="A159" s="36">
        <v>33</v>
      </c>
      <c r="B159" s="35" t="s">
        <v>990</v>
      </c>
      <c r="C159" s="36">
        <v>2016</v>
      </c>
      <c r="D159" s="42">
        <v>3699</v>
      </c>
    </row>
    <row r="160" spans="1:4" s="143" customFormat="1" ht="14.25" customHeight="1">
      <c r="A160" s="36">
        <v>34</v>
      </c>
      <c r="B160" s="35" t="s">
        <v>991</v>
      </c>
      <c r="C160" s="36">
        <v>2016</v>
      </c>
      <c r="D160" s="191">
        <v>4313.8</v>
      </c>
    </row>
    <row r="161" spans="1:4" s="143" customFormat="1" ht="14.25" customHeight="1">
      <c r="A161" s="36">
        <v>35</v>
      </c>
      <c r="B161" s="35" t="s">
        <v>991</v>
      </c>
      <c r="C161" s="36">
        <v>2016</v>
      </c>
      <c r="D161" s="191">
        <v>4313.8</v>
      </c>
    </row>
    <row r="162" spans="1:4" s="143" customFormat="1" ht="14.25" customHeight="1">
      <c r="A162" s="36">
        <v>36</v>
      </c>
      <c r="B162" s="35" t="s">
        <v>991</v>
      </c>
      <c r="C162" s="36">
        <v>2016</v>
      </c>
      <c r="D162" s="191">
        <v>4313.8</v>
      </c>
    </row>
    <row r="163" spans="1:4" s="143" customFormat="1" ht="14.25" customHeight="1">
      <c r="A163" s="36">
        <v>37</v>
      </c>
      <c r="B163" s="35" t="s">
        <v>991</v>
      </c>
      <c r="C163" s="36">
        <v>2016</v>
      </c>
      <c r="D163" s="191">
        <v>4313.8</v>
      </c>
    </row>
    <row r="164" spans="1:4" s="143" customFormat="1" ht="14.25" customHeight="1">
      <c r="A164" s="36">
        <v>38</v>
      </c>
      <c r="B164" s="35" t="s">
        <v>992</v>
      </c>
      <c r="C164" s="36">
        <v>2017</v>
      </c>
      <c r="D164" s="191">
        <v>3000</v>
      </c>
    </row>
    <row r="165" spans="1:4" s="143" customFormat="1">
      <c r="A165" s="318" t="s">
        <v>0</v>
      </c>
      <c r="B165" s="319"/>
      <c r="C165" s="320"/>
      <c r="D165" s="31">
        <f>SUM(D127:D164)</f>
        <v>108809.76</v>
      </c>
    </row>
    <row r="166" spans="1:4" s="143" customFormat="1" ht="12.75" customHeight="1">
      <c r="A166" s="343" t="s">
        <v>1036</v>
      </c>
      <c r="B166" s="344"/>
      <c r="C166" s="344"/>
      <c r="D166" s="345"/>
    </row>
    <row r="167" spans="1:4" s="143" customFormat="1">
      <c r="A167" s="36">
        <v>1</v>
      </c>
      <c r="B167" s="35" t="s">
        <v>667</v>
      </c>
      <c r="C167" s="40">
        <v>2013</v>
      </c>
      <c r="D167" s="192">
        <v>1059</v>
      </c>
    </row>
    <row r="168" spans="1:4" s="143" customFormat="1">
      <c r="A168" s="36">
        <v>2</v>
      </c>
      <c r="B168" s="171" t="s">
        <v>668</v>
      </c>
      <c r="C168" s="40">
        <v>2015</v>
      </c>
      <c r="D168" s="192">
        <v>586</v>
      </c>
    </row>
    <row r="169" spans="1:4" s="143" customFormat="1">
      <c r="A169" s="36">
        <v>3</v>
      </c>
      <c r="B169" s="35" t="s">
        <v>669</v>
      </c>
      <c r="C169" s="40">
        <v>2015</v>
      </c>
      <c r="D169" s="192">
        <v>1105.77</v>
      </c>
    </row>
    <row r="170" spans="1:4" s="143" customFormat="1">
      <c r="A170" s="36">
        <v>4</v>
      </c>
      <c r="B170" s="193" t="s">
        <v>670</v>
      </c>
      <c r="C170" s="40">
        <v>2014</v>
      </c>
      <c r="D170" s="192">
        <v>7899</v>
      </c>
    </row>
    <row r="171" spans="1:4" s="143" customFormat="1">
      <c r="A171" s="36">
        <v>5</v>
      </c>
      <c r="B171" s="35" t="s">
        <v>671</v>
      </c>
      <c r="C171" s="142">
        <v>2014</v>
      </c>
      <c r="D171" s="192">
        <v>3199</v>
      </c>
    </row>
    <row r="172" spans="1:4" s="143" customFormat="1">
      <c r="A172" s="36">
        <v>6</v>
      </c>
      <c r="B172" s="35" t="s">
        <v>1007</v>
      </c>
      <c r="C172" s="36">
        <v>2014</v>
      </c>
      <c r="D172" s="42">
        <v>3896</v>
      </c>
    </row>
    <row r="173" spans="1:4" s="143" customFormat="1">
      <c r="A173" s="36">
        <v>7</v>
      </c>
      <c r="B173" s="35" t="s">
        <v>672</v>
      </c>
      <c r="C173" s="36">
        <v>2014</v>
      </c>
      <c r="D173" s="42">
        <v>11810.95</v>
      </c>
    </row>
    <row r="174" spans="1:4" s="143" customFormat="1">
      <c r="A174" s="36">
        <v>8</v>
      </c>
      <c r="B174" s="35" t="s">
        <v>673</v>
      </c>
      <c r="C174" s="36">
        <v>2014</v>
      </c>
      <c r="D174" s="42">
        <v>10000</v>
      </c>
    </row>
    <row r="175" spans="1:4" s="143" customFormat="1">
      <c r="A175" s="36">
        <v>9</v>
      </c>
      <c r="B175" s="35" t="s">
        <v>1008</v>
      </c>
      <c r="C175" s="36">
        <v>2016</v>
      </c>
      <c r="D175" s="184">
        <v>1834.99</v>
      </c>
    </row>
    <row r="176" spans="1:4" s="143" customFormat="1">
      <c r="A176" s="36">
        <v>10</v>
      </c>
      <c r="B176" s="194" t="s">
        <v>776</v>
      </c>
      <c r="C176" s="36">
        <v>2016</v>
      </c>
      <c r="D176" s="184">
        <v>2299</v>
      </c>
    </row>
    <row r="177" spans="1:4" s="143" customFormat="1">
      <c r="A177" s="318" t="s">
        <v>0</v>
      </c>
      <c r="B177" s="319"/>
      <c r="C177" s="320"/>
      <c r="D177" s="31">
        <f>SUM(D167:D176)</f>
        <v>43689.71</v>
      </c>
    </row>
    <row r="178" spans="1:4" s="143" customFormat="1" ht="12.75" customHeight="1">
      <c r="A178" s="343" t="s">
        <v>87</v>
      </c>
      <c r="B178" s="344"/>
      <c r="C178" s="344"/>
      <c r="D178" s="345"/>
    </row>
    <row r="179" spans="1:4" s="143" customFormat="1">
      <c r="A179" s="36">
        <v>1</v>
      </c>
      <c r="B179" s="144" t="s">
        <v>693</v>
      </c>
      <c r="C179" s="36">
        <v>2013</v>
      </c>
      <c r="D179" s="187">
        <v>1399</v>
      </c>
    </row>
    <row r="180" spans="1:4" s="143" customFormat="1">
      <c r="A180" s="36">
        <v>2</v>
      </c>
      <c r="B180" s="144" t="s">
        <v>694</v>
      </c>
      <c r="C180" s="36">
        <v>2013</v>
      </c>
      <c r="D180" s="187">
        <v>239.99</v>
      </c>
    </row>
    <row r="181" spans="1:4" s="143" customFormat="1">
      <c r="A181" s="36">
        <v>3</v>
      </c>
      <c r="B181" s="195" t="s">
        <v>695</v>
      </c>
      <c r="C181" s="178">
        <v>2012</v>
      </c>
      <c r="D181" s="196">
        <v>100</v>
      </c>
    </row>
    <row r="182" spans="1:4" s="143" customFormat="1">
      <c r="A182" s="36">
        <v>4</v>
      </c>
      <c r="B182" s="35" t="s">
        <v>451</v>
      </c>
      <c r="C182" s="36">
        <v>2014</v>
      </c>
      <c r="D182" s="42">
        <v>3000</v>
      </c>
    </row>
    <row r="183" spans="1:4" s="143" customFormat="1">
      <c r="A183" s="36">
        <v>5</v>
      </c>
      <c r="B183" s="35" t="s">
        <v>696</v>
      </c>
      <c r="C183" s="36">
        <v>2014</v>
      </c>
      <c r="D183" s="42">
        <v>399</v>
      </c>
    </row>
    <row r="184" spans="1:4" s="143" customFormat="1">
      <c r="A184" s="36">
        <v>6</v>
      </c>
      <c r="B184" s="35" t="s">
        <v>778</v>
      </c>
      <c r="C184" s="36">
        <v>2015</v>
      </c>
      <c r="D184" s="42">
        <v>1900</v>
      </c>
    </row>
    <row r="185" spans="1:4" s="143" customFormat="1">
      <c r="A185" s="36">
        <v>7</v>
      </c>
      <c r="B185" s="35" t="s">
        <v>779</v>
      </c>
      <c r="C185" s="36">
        <v>2015</v>
      </c>
      <c r="D185" s="42">
        <v>3505.5</v>
      </c>
    </row>
    <row r="186" spans="1:4" s="143" customFormat="1">
      <c r="A186" s="36">
        <v>8</v>
      </c>
      <c r="B186" s="35" t="s">
        <v>780</v>
      </c>
      <c r="C186" s="36">
        <v>2015</v>
      </c>
      <c r="D186" s="42">
        <v>3640.8</v>
      </c>
    </row>
    <row r="187" spans="1:4" s="143" customFormat="1">
      <c r="A187" s="36">
        <v>9</v>
      </c>
      <c r="B187" s="35" t="s">
        <v>780</v>
      </c>
      <c r="C187" s="36">
        <v>2015</v>
      </c>
      <c r="D187" s="42">
        <v>3578.07</v>
      </c>
    </row>
    <row r="188" spans="1:4" s="143" customFormat="1">
      <c r="A188" s="36">
        <v>10</v>
      </c>
      <c r="B188" s="35" t="s">
        <v>781</v>
      </c>
      <c r="C188" s="36">
        <v>2015</v>
      </c>
      <c r="D188" s="42">
        <v>3505.5</v>
      </c>
    </row>
    <row r="189" spans="1:4" s="143" customFormat="1">
      <c r="A189" s="36">
        <v>11</v>
      </c>
      <c r="B189" s="35" t="s">
        <v>780</v>
      </c>
      <c r="C189" s="36">
        <v>2015</v>
      </c>
      <c r="D189" s="42">
        <v>3505.5</v>
      </c>
    </row>
    <row r="190" spans="1:4" s="143" customFormat="1">
      <c r="A190" s="36">
        <v>12</v>
      </c>
      <c r="B190" s="35" t="s">
        <v>782</v>
      </c>
      <c r="C190" s="36">
        <v>2016</v>
      </c>
      <c r="D190" s="42">
        <v>160</v>
      </c>
    </row>
    <row r="191" spans="1:4" s="143" customFormat="1">
      <c r="A191" s="318" t="s">
        <v>0</v>
      </c>
      <c r="B191" s="319"/>
      <c r="C191" s="320"/>
      <c r="D191" s="31">
        <f>SUM(D179:D190)</f>
        <v>24933.360000000001</v>
      </c>
    </row>
    <row r="192" spans="1:4" s="143" customFormat="1" ht="12.75" customHeight="1">
      <c r="A192" s="353" t="s">
        <v>89</v>
      </c>
      <c r="B192" s="354"/>
      <c r="C192" s="354"/>
      <c r="D192" s="355"/>
    </row>
    <row r="193" spans="1:4" s="143" customFormat="1">
      <c r="A193" s="36">
        <v>1</v>
      </c>
      <c r="B193" s="146" t="s">
        <v>714</v>
      </c>
      <c r="C193" s="147">
        <v>2013</v>
      </c>
      <c r="D193" s="148">
        <v>453.87</v>
      </c>
    </row>
    <row r="194" spans="1:4" s="143" customFormat="1">
      <c r="A194" s="36">
        <v>2</v>
      </c>
      <c r="B194" s="35" t="s">
        <v>451</v>
      </c>
      <c r="C194" s="36">
        <v>2014</v>
      </c>
      <c r="D194" s="42">
        <v>2499</v>
      </c>
    </row>
    <row r="195" spans="1:4" s="143" customFormat="1">
      <c r="A195" s="36">
        <v>3</v>
      </c>
      <c r="B195" s="35" t="s">
        <v>451</v>
      </c>
      <c r="C195" s="36">
        <v>2015</v>
      </c>
      <c r="D195" s="42">
        <v>2819</v>
      </c>
    </row>
    <row r="196" spans="1:4" s="143" customFormat="1">
      <c r="A196" s="36">
        <v>4</v>
      </c>
      <c r="B196" s="35" t="s">
        <v>785</v>
      </c>
      <c r="C196" s="36">
        <v>2015</v>
      </c>
      <c r="D196" s="42">
        <v>38405.519999999997</v>
      </c>
    </row>
    <row r="197" spans="1:4" s="143" customFormat="1">
      <c r="A197" s="36">
        <v>5</v>
      </c>
      <c r="B197" s="35" t="s">
        <v>1157</v>
      </c>
      <c r="C197" s="36">
        <v>2017</v>
      </c>
      <c r="D197" s="42">
        <v>319</v>
      </c>
    </row>
    <row r="198" spans="1:4" s="143" customFormat="1">
      <c r="A198" s="36">
        <v>6</v>
      </c>
      <c r="B198" s="35" t="s">
        <v>1158</v>
      </c>
      <c r="C198" s="36">
        <v>2016</v>
      </c>
      <c r="D198" s="42">
        <v>12999</v>
      </c>
    </row>
    <row r="199" spans="1:4" s="143" customFormat="1">
      <c r="A199" s="36">
        <v>7</v>
      </c>
      <c r="B199" s="35" t="s">
        <v>1159</v>
      </c>
      <c r="C199" s="36">
        <v>2017</v>
      </c>
      <c r="D199" s="42">
        <v>3200</v>
      </c>
    </row>
    <row r="200" spans="1:4" s="143" customFormat="1">
      <c r="A200" s="318" t="s">
        <v>0</v>
      </c>
      <c r="B200" s="319"/>
      <c r="C200" s="320"/>
      <c r="D200" s="31">
        <f>SUM(D193:D199)</f>
        <v>60695.39</v>
      </c>
    </row>
    <row r="201" spans="1:4" s="143" customFormat="1" ht="12.75" customHeight="1">
      <c r="A201" s="343" t="s">
        <v>994</v>
      </c>
      <c r="B201" s="344"/>
      <c r="C201" s="344"/>
      <c r="D201" s="345"/>
    </row>
    <row r="202" spans="1:4" s="143" customFormat="1">
      <c r="A202" s="36">
        <v>1</v>
      </c>
      <c r="B202" s="144" t="s">
        <v>636</v>
      </c>
      <c r="C202" s="36">
        <v>2013</v>
      </c>
      <c r="D202" s="145">
        <v>1354.78</v>
      </c>
    </row>
    <row r="203" spans="1:4" s="143" customFormat="1">
      <c r="A203" s="36">
        <v>2</v>
      </c>
      <c r="B203" s="144" t="s">
        <v>637</v>
      </c>
      <c r="C203" s="36">
        <v>2013</v>
      </c>
      <c r="D203" s="145">
        <v>467.4</v>
      </c>
    </row>
    <row r="204" spans="1:4" s="143" customFormat="1">
      <c r="A204" s="36">
        <v>3</v>
      </c>
      <c r="B204" s="35" t="s">
        <v>641</v>
      </c>
      <c r="C204" s="36">
        <v>2013</v>
      </c>
      <c r="D204" s="145">
        <v>3370.2</v>
      </c>
    </row>
    <row r="205" spans="1:4" s="143" customFormat="1">
      <c r="A205" s="36">
        <v>4</v>
      </c>
      <c r="B205" s="35" t="s">
        <v>642</v>
      </c>
      <c r="C205" s="36">
        <v>2013</v>
      </c>
      <c r="D205" s="145">
        <v>369</v>
      </c>
    </row>
    <row r="206" spans="1:4" s="143" customFormat="1">
      <c r="A206" s="36">
        <v>5</v>
      </c>
      <c r="B206" s="35" t="s">
        <v>643</v>
      </c>
      <c r="C206" s="36">
        <v>2013</v>
      </c>
      <c r="D206" s="145">
        <v>159</v>
      </c>
    </row>
    <row r="207" spans="1:4" s="143" customFormat="1">
      <c r="A207" s="36">
        <v>6</v>
      </c>
      <c r="B207" s="35" t="s">
        <v>764</v>
      </c>
      <c r="C207" s="36">
        <v>2015</v>
      </c>
      <c r="D207" s="190">
        <v>246</v>
      </c>
    </row>
    <row r="208" spans="1:4" s="143" customFormat="1" ht="25.5">
      <c r="A208" s="36">
        <v>7</v>
      </c>
      <c r="B208" s="35" t="s">
        <v>765</v>
      </c>
      <c r="C208" s="36">
        <v>2015</v>
      </c>
      <c r="D208" s="190">
        <v>2089</v>
      </c>
    </row>
    <row r="209" spans="1:4" s="143" customFormat="1">
      <c r="A209" s="36">
        <v>8</v>
      </c>
      <c r="B209" s="35" t="s">
        <v>770</v>
      </c>
      <c r="C209" s="36">
        <v>2016</v>
      </c>
      <c r="D209" s="190">
        <v>1080</v>
      </c>
    </row>
    <row r="210" spans="1:4" s="143" customFormat="1">
      <c r="A210" s="36">
        <v>9</v>
      </c>
      <c r="B210" s="35" t="s">
        <v>771</v>
      </c>
      <c r="C210" s="36">
        <v>2016</v>
      </c>
      <c r="D210" s="190">
        <v>3000</v>
      </c>
    </row>
    <row r="211" spans="1:4" s="143" customFormat="1">
      <c r="A211" s="36">
        <v>10</v>
      </c>
      <c r="B211" s="35" t="s">
        <v>772</v>
      </c>
      <c r="C211" s="36">
        <v>2016</v>
      </c>
      <c r="D211" s="190">
        <v>3280</v>
      </c>
    </row>
    <row r="212" spans="1:4" s="143" customFormat="1">
      <c r="A212" s="36">
        <v>11</v>
      </c>
      <c r="B212" s="35" t="s">
        <v>996</v>
      </c>
      <c r="C212" s="36">
        <v>2016</v>
      </c>
      <c r="D212" s="190">
        <v>3280</v>
      </c>
    </row>
    <row r="213" spans="1:4" s="143" customFormat="1">
      <c r="A213" s="36">
        <v>12</v>
      </c>
      <c r="B213" s="35" t="s">
        <v>997</v>
      </c>
      <c r="C213" s="36">
        <v>2016</v>
      </c>
      <c r="D213" s="190">
        <v>2549</v>
      </c>
    </row>
    <row r="214" spans="1:4" s="143" customFormat="1">
      <c r="A214" s="36">
        <v>13</v>
      </c>
      <c r="B214" s="35" t="s">
        <v>997</v>
      </c>
      <c r="C214" s="36">
        <v>2016</v>
      </c>
      <c r="D214" s="190">
        <v>2549</v>
      </c>
    </row>
    <row r="215" spans="1:4" s="143" customFormat="1">
      <c r="A215" s="36">
        <v>14</v>
      </c>
      <c r="B215" s="35" t="s">
        <v>998</v>
      </c>
      <c r="C215" s="36">
        <v>2016</v>
      </c>
      <c r="D215" s="190">
        <v>999</v>
      </c>
    </row>
    <row r="216" spans="1:4" s="143" customFormat="1">
      <c r="A216" s="36">
        <v>15</v>
      </c>
      <c r="B216" s="35" t="s">
        <v>998</v>
      </c>
      <c r="C216" s="36">
        <v>2016</v>
      </c>
      <c r="D216" s="42">
        <v>999</v>
      </c>
    </row>
    <row r="217" spans="1:4" s="143" customFormat="1">
      <c r="A217" s="36">
        <v>16</v>
      </c>
      <c r="B217" s="35" t="s">
        <v>999</v>
      </c>
      <c r="C217" s="36">
        <v>2016</v>
      </c>
      <c r="D217" s="42">
        <v>1149</v>
      </c>
    </row>
    <row r="218" spans="1:4" s="143" customFormat="1">
      <c r="A218" s="36">
        <v>17</v>
      </c>
      <c r="B218" s="35" t="s">
        <v>1000</v>
      </c>
      <c r="C218" s="36">
        <v>2016</v>
      </c>
      <c r="D218" s="191">
        <v>450</v>
      </c>
    </row>
    <row r="219" spans="1:4" s="143" customFormat="1">
      <c r="A219" s="36">
        <v>18</v>
      </c>
      <c r="B219" s="35" t="s">
        <v>1000</v>
      </c>
      <c r="C219" s="36">
        <v>2016</v>
      </c>
      <c r="D219" s="191">
        <v>450</v>
      </c>
    </row>
    <row r="220" spans="1:4" s="143" customFormat="1">
      <c r="A220" s="81"/>
      <c r="B220" s="81"/>
      <c r="C220" s="81"/>
      <c r="D220" s="31">
        <f>SUM(D202:D219)</f>
        <v>27840.379999999997</v>
      </c>
    </row>
    <row r="221" spans="1:4" s="143" customFormat="1">
      <c r="A221" s="197"/>
      <c r="B221" s="5"/>
      <c r="C221" s="15"/>
      <c r="D221" s="16"/>
    </row>
    <row r="222" spans="1:4" s="143" customFormat="1" ht="16.5" customHeight="1">
      <c r="A222" s="346" t="s">
        <v>46</v>
      </c>
      <c r="B222" s="347"/>
      <c r="C222" s="347"/>
      <c r="D222" s="348"/>
    </row>
    <row r="223" spans="1:4" s="143" customFormat="1" ht="25.5">
      <c r="A223" s="77" t="s">
        <v>10</v>
      </c>
      <c r="B223" s="77" t="s">
        <v>11</v>
      </c>
      <c r="C223" s="77" t="s">
        <v>12</v>
      </c>
      <c r="D223" s="84" t="s">
        <v>13</v>
      </c>
    </row>
    <row r="224" spans="1:4" ht="12.75" customHeight="1">
      <c r="A224" s="343" t="s">
        <v>51</v>
      </c>
      <c r="B224" s="344"/>
      <c r="C224" s="344"/>
      <c r="D224" s="345"/>
    </row>
    <row r="225" spans="1:4" s="143" customFormat="1">
      <c r="A225" s="36">
        <v>1</v>
      </c>
      <c r="B225" s="198" t="s">
        <v>722</v>
      </c>
      <c r="C225" s="199">
        <v>2015</v>
      </c>
      <c r="D225" s="200">
        <v>4723.7</v>
      </c>
    </row>
    <row r="226" spans="1:4" s="143" customFormat="1">
      <c r="A226" s="36">
        <v>2</v>
      </c>
      <c r="B226" s="146" t="s">
        <v>722</v>
      </c>
      <c r="C226" s="199">
        <v>2012</v>
      </c>
      <c r="D226" s="183">
        <v>10000</v>
      </c>
    </row>
    <row r="227" spans="1:4" s="143" customFormat="1">
      <c r="A227" s="318" t="s">
        <v>0</v>
      </c>
      <c r="B227" s="319"/>
      <c r="C227" s="320"/>
      <c r="D227" s="30">
        <f>SUM(D225:D226)</f>
        <v>14723.7</v>
      </c>
    </row>
    <row r="228" spans="1:4" s="143" customFormat="1">
      <c r="A228" s="321" t="s">
        <v>55</v>
      </c>
      <c r="B228" s="321"/>
      <c r="C228" s="321"/>
      <c r="D228" s="321"/>
    </row>
    <row r="229" spans="1:4" s="143" customFormat="1">
      <c r="A229" s="36">
        <v>1</v>
      </c>
      <c r="B229" s="35" t="s">
        <v>1154</v>
      </c>
      <c r="C229" s="35">
        <v>2015</v>
      </c>
      <c r="D229" s="42">
        <v>2900</v>
      </c>
    </row>
    <row r="230" spans="1:4" s="143" customFormat="1">
      <c r="A230" s="36">
        <v>2</v>
      </c>
      <c r="B230" s="35" t="s">
        <v>1155</v>
      </c>
      <c r="C230" s="35">
        <v>2016</v>
      </c>
      <c r="D230" s="42">
        <v>3200</v>
      </c>
    </row>
    <row r="231" spans="1:4" s="143" customFormat="1">
      <c r="A231" s="36">
        <v>3</v>
      </c>
      <c r="B231" s="35" t="s">
        <v>1156</v>
      </c>
      <c r="C231" s="35">
        <v>2013</v>
      </c>
      <c r="D231" s="42">
        <v>1900</v>
      </c>
    </row>
    <row r="232" spans="1:4" s="143" customFormat="1">
      <c r="A232" s="78"/>
      <c r="B232" s="79"/>
      <c r="C232" s="79"/>
      <c r="D232" s="30">
        <f>SUM(D229:D231)</f>
        <v>8000</v>
      </c>
    </row>
    <row r="233" spans="1:4" s="143" customFormat="1" ht="13.5" customHeight="1">
      <c r="A233" s="343" t="s">
        <v>1020</v>
      </c>
      <c r="B233" s="344"/>
      <c r="C233" s="344"/>
      <c r="D233" s="345"/>
    </row>
    <row r="234" spans="1:4" s="143" customFormat="1" ht="13.5" customHeight="1">
      <c r="A234" s="41">
        <v>2</v>
      </c>
      <c r="B234" s="176" t="s">
        <v>491</v>
      </c>
      <c r="C234" s="39">
        <v>2013</v>
      </c>
      <c r="D234" s="145">
        <v>2700</v>
      </c>
    </row>
    <row r="235" spans="1:4" s="143" customFormat="1" ht="13.5" customHeight="1">
      <c r="A235" s="41">
        <v>3</v>
      </c>
      <c r="B235" s="176" t="s">
        <v>491</v>
      </c>
      <c r="C235" s="39">
        <v>2013</v>
      </c>
      <c r="D235" s="145">
        <v>3300</v>
      </c>
    </row>
    <row r="236" spans="1:4" s="143" customFormat="1" ht="13.5" customHeight="1">
      <c r="A236" s="41">
        <v>4</v>
      </c>
      <c r="B236" s="176" t="s">
        <v>727</v>
      </c>
      <c r="C236" s="39">
        <v>2015</v>
      </c>
      <c r="D236" s="145">
        <v>1999</v>
      </c>
    </row>
    <row r="237" spans="1:4" s="143" customFormat="1" ht="13.5" customHeight="1">
      <c r="A237" s="41">
        <v>5</v>
      </c>
      <c r="B237" s="176" t="s">
        <v>728</v>
      </c>
      <c r="C237" s="39">
        <v>2015</v>
      </c>
      <c r="D237" s="145">
        <v>1399</v>
      </c>
    </row>
    <row r="238" spans="1:4" s="143" customFormat="1" ht="13.5" customHeight="1">
      <c r="A238" s="41">
        <v>6</v>
      </c>
      <c r="B238" s="176" t="s">
        <v>729</v>
      </c>
      <c r="C238" s="39">
        <v>2015</v>
      </c>
      <c r="D238" s="145">
        <v>1459</v>
      </c>
    </row>
    <row r="239" spans="1:4" s="143" customFormat="1" ht="13.5" customHeight="1">
      <c r="A239" s="41">
        <v>7</v>
      </c>
      <c r="B239" s="176" t="s">
        <v>730</v>
      </c>
      <c r="C239" s="39">
        <v>2015</v>
      </c>
      <c r="D239" s="145">
        <v>3499</v>
      </c>
    </row>
    <row r="240" spans="1:4" s="143" customFormat="1" ht="13.5" customHeight="1">
      <c r="A240" s="41">
        <v>8</v>
      </c>
      <c r="B240" s="176" t="s">
        <v>731</v>
      </c>
      <c r="C240" s="39">
        <v>2015</v>
      </c>
      <c r="D240" s="145">
        <v>1689</v>
      </c>
    </row>
    <row r="241" spans="1:4" s="143" customFormat="1" ht="11.25" customHeight="1">
      <c r="A241" s="318" t="s">
        <v>0</v>
      </c>
      <c r="B241" s="319"/>
      <c r="C241" s="320"/>
      <c r="D241" s="32">
        <f>SUM(D234:D240)</f>
        <v>16045</v>
      </c>
    </row>
    <row r="242" spans="1:4" s="143" customFormat="1" ht="13.5" customHeight="1">
      <c r="A242" s="321" t="s">
        <v>1012</v>
      </c>
      <c r="B242" s="321"/>
      <c r="C242" s="321"/>
      <c r="D242" s="321"/>
    </row>
    <row r="243" spans="1:4" s="143" customFormat="1" ht="13.5" customHeight="1">
      <c r="A243" s="86">
        <v>1</v>
      </c>
      <c r="B243" s="177" t="s">
        <v>516</v>
      </c>
      <c r="C243" s="178">
        <v>2013</v>
      </c>
      <c r="D243" s="201">
        <v>2900</v>
      </c>
    </row>
    <row r="244" spans="1:4" s="143" customFormat="1" ht="13.5" customHeight="1">
      <c r="A244" s="36">
        <v>2</v>
      </c>
      <c r="B244" s="35" t="s">
        <v>517</v>
      </c>
      <c r="C244" s="36">
        <v>2014</v>
      </c>
      <c r="D244" s="145">
        <v>2350</v>
      </c>
    </row>
    <row r="245" spans="1:4" s="143" customFormat="1" ht="13.5" customHeight="1">
      <c r="A245" s="36">
        <v>3</v>
      </c>
      <c r="B245" s="35" t="s">
        <v>518</v>
      </c>
      <c r="C245" s="36">
        <v>2014</v>
      </c>
      <c r="D245" s="145">
        <v>260</v>
      </c>
    </row>
    <row r="246" spans="1:4" s="143" customFormat="1" ht="13.5" customHeight="1">
      <c r="A246" s="36">
        <v>4</v>
      </c>
      <c r="B246" s="35" t="s">
        <v>519</v>
      </c>
      <c r="C246" s="36">
        <v>2014</v>
      </c>
      <c r="D246" s="145">
        <v>1410</v>
      </c>
    </row>
    <row r="247" spans="1:4" s="143" customFormat="1" ht="13.5" customHeight="1">
      <c r="A247" s="36">
        <v>5</v>
      </c>
      <c r="B247" s="35" t="s">
        <v>519</v>
      </c>
      <c r="C247" s="36">
        <v>2014</v>
      </c>
      <c r="D247" s="145">
        <v>1650</v>
      </c>
    </row>
    <row r="248" spans="1:4" s="143" customFormat="1" ht="13.5" customHeight="1">
      <c r="A248" s="36">
        <v>6</v>
      </c>
      <c r="B248" s="35" t="s">
        <v>738</v>
      </c>
      <c r="C248" s="36">
        <v>2015</v>
      </c>
      <c r="D248" s="145">
        <v>4498</v>
      </c>
    </row>
    <row r="249" spans="1:4" s="143" customFormat="1" ht="13.5" customHeight="1">
      <c r="A249" s="36">
        <v>7</v>
      </c>
      <c r="B249" s="35" t="s">
        <v>739</v>
      </c>
      <c r="C249" s="36">
        <v>2016</v>
      </c>
      <c r="D249" s="145">
        <v>2799</v>
      </c>
    </row>
    <row r="250" spans="1:4" s="182" customFormat="1" ht="13.5" customHeight="1">
      <c r="A250" s="36">
        <v>8</v>
      </c>
      <c r="B250" s="174" t="s">
        <v>1013</v>
      </c>
      <c r="C250" s="99">
        <v>2016</v>
      </c>
      <c r="D250" s="180">
        <v>4850</v>
      </c>
    </row>
    <row r="251" spans="1:4" s="143" customFormat="1" ht="13.5" customHeight="1">
      <c r="A251" s="36">
        <v>9</v>
      </c>
      <c r="B251" s="35" t="s">
        <v>520</v>
      </c>
      <c r="C251" s="36">
        <v>2013</v>
      </c>
      <c r="D251" s="145">
        <v>5800</v>
      </c>
    </row>
    <row r="252" spans="1:4" s="143" customFormat="1" ht="13.5" customHeight="1">
      <c r="A252" s="36">
        <v>10</v>
      </c>
      <c r="B252" s="35" t="s">
        <v>521</v>
      </c>
      <c r="C252" s="36">
        <v>2013</v>
      </c>
      <c r="D252" s="145">
        <v>599</v>
      </c>
    </row>
    <row r="253" spans="1:4" s="143" customFormat="1" ht="13.5" customHeight="1">
      <c r="A253" s="36">
        <v>11</v>
      </c>
      <c r="B253" s="35" t="s">
        <v>423</v>
      </c>
      <c r="C253" s="36">
        <v>2015</v>
      </c>
      <c r="D253" s="173">
        <v>1465</v>
      </c>
    </row>
    <row r="254" spans="1:4" s="143" customFormat="1" ht="13.5" customHeight="1">
      <c r="A254" s="36">
        <v>12</v>
      </c>
      <c r="B254" s="35" t="s">
        <v>423</v>
      </c>
      <c r="C254" s="36">
        <v>2015</v>
      </c>
      <c r="D254" s="173">
        <v>1465</v>
      </c>
    </row>
    <row r="255" spans="1:4" s="143" customFormat="1" ht="13.5" customHeight="1">
      <c r="A255" s="36">
        <v>13</v>
      </c>
      <c r="B255" s="35" t="s">
        <v>423</v>
      </c>
      <c r="C255" s="36">
        <v>2015</v>
      </c>
      <c r="D255" s="173">
        <v>1465</v>
      </c>
    </row>
    <row r="256" spans="1:4" s="143" customFormat="1" ht="13.5" customHeight="1">
      <c r="A256" s="36">
        <v>14</v>
      </c>
      <c r="B256" s="35" t="s">
        <v>423</v>
      </c>
      <c r="C256" s="36">
        <v>2015</v>
      </c>
      <c r="D256" s="173">
        <v>1465</v>
      </c>
    </row>
    <row r="257" spans="1:4" s="143" customFormat="1" ht="13.5" customHeight="1">
      <c r="A257" s="36">
        <v>15</v>
      </c>
      <c r="B257" s="35" t="s">
        <v>423</v>
      </c>
      <c r="C257" s="36">
        <v>2015</v>
      </c>
      <c r="D257" s="173">
        <v>1465</v>
      </c>
    </row>
    <row r="258" spans="1:4" s="143" customFormat="1" ht="12.75" customHeight="1">
      <c r="A258" s="318" t="s">
        <v>0</v>
      </c>
      <c r="B258" s="319"/>
      <c r="C258" s="320"/>
      <c r="D258" s="32">
        <f>SUM(D243:D257)</f>
        <v>34441</v>
      </c>
    </row>
    <row r="259" spans="1:4" s="143" customFormat="1" ht="12.75" customHeight="1">
      <c r="A259" s="343" t="s">
        <v>1015</v>
      </c>
      <c r="B259" s="344"/>
      <c r="C259" s="344"/>
      <c r="D259" s="345"/>
    </row>
    <row r="260" spans="1:4" s="143" customFormat="1">
      <c r="A260" s="36">
        <v>1</v>
      </c>
      <c r="B260" s="35" t="s">
        <v>536</v>
      </c>
      <c r="C260" s="36">
        <v>2013</v>
      </c>
      <c r="D260" s="145">
        <v>889.29</v>
      </c>
    </row>
    <row r="261" spans="1:4" s="143" customFormat="1">
      <c r="A261" s="36">
        <v>2</v>
      </c>
      <c r="B261" s="35" t="s">
        <v>537</v>
      </c>
      <c r="C261" s="36">
        <v>2013</v>
      </c>
      <c r="D261" s="145">
        <v>2800</v>
      </c>
    </row>
    <row r="262" spans="1:4" s="143" customFormat="1">
      <c r="A262" s="36">
        <v>3</v>
      </c>
      <c r="B262" s="35" t="s">
        <v>491</v>
      </c>
      <c r="C262" s="36">
        <v>2013</v>
      </c>
      <c r="D262" s="145">
        <v>3070</v>
      </c>
    </row>
    <row r="263" spans="1:4" s="143" customFormat="1">
      <c r="A263" s="36">
        <v>4</v>
      </c>
      <c r="B263" s="35" t="s">
        <v>491</v>
      </c>
      <c r="C263" s="36">
        <v>2013</v>
      </c>
      <c r="D263" s="145">
        <v>1740</v>
      </c>
    </row>
    <row r="264" spans="1:4" s="143" customFormat="1">
      <c r="A264" s="36">
        <v>5</v>
      </c>
      <c r="B264" s="35" t="s">
        <v>538</v>
      </c>
      <c r="C264" s="36">
        <v>2015</v>
      </c>
      <c r="D264" s="145">
        <v>10543.56</v>
      </c>
    </row>
    <row r="265" spans="1:4" s="143" customFormat="1">
      <c r="A265" s="36">
        <v>6</v>
      </c>
      <c r="B265" s="35" t="s">
        <v>538</v>
      </c>
      <c r="C265" s="36">
        <v>2015</v>
      </c>
      <c r="D265" s="183">
        <v>12801.84</v>
      </c>
    </row>
    <row r="266" spans="1:4" s="143" customFormat="1">
      <c r="A266" s="36">
        <v>7</v>
      </c>
      <c r="B266" s="35" t="s">
        <v>742</v>
      </c>
      <c r="C266" s="36">
        <v>2015</v>
      </c>
      <c r="D266" s="202">
        <v>12801.84</v>
      </c>
    </row>
    <row r="267" spans="1:4" s="143" customFormat="1">
      <c r="A267" s="36">
        <v>8</v>
      </c>
      <c r="B267" s="35" t="s">
        <v>742</v>
      </c>
      <c r="C267" s="36">
        <v>2015</v>
      </c>
      <c r="D267" s="183">
        <v>12801.84</v>
      </c>
    </row>
    <row r="268" spans="1:4" s="143" customFormat="1">
      <c r="A268" s="36">
        <v>9</v>
      </c>
      <c r="B268" s="35" t="s">
        <v>537</v>
      </c>
      <c r="C268" s="36">
        <v>2016</v>
      </c>
      <c r="D268" s="183">
        <v>3499</v>
      </c>
    </row>
    <row r="269" spans="1:4" s="143" customFormat="1">
      <c r="A269" s="36">
        <v>10</v>
      </c>
      <c r="B269" s="35" t="s">
        <v>743</v>
      </c>
      <c r="C269" s="36">
        <v>2016</v>
      </c>
      <c r="D269" s="183">
        <v>3499</v>
      </c>
    </row>
    <row r="270" spans="1:4">
      <c r="A270" s="318" t="s">
        <v>0</v>
      </c>
      <c r="B270" s="319"/>
      <c r="C270" s="320"/>
      <c r="D270" s="30">
        <f>SUM(D260:D269)</f>
        <v>64446.369999999995</v>
      </c>
    </row>
    <row r="271" spans="1:4" ht="12.75" customHeight="1">
      <c r="A271" s="343" t="s">
        <v>1081</v>
      </c>
      <c r="B271" s="344"/>
      <c r="C271" s="344"/>
      <c r="D271" s="345"/>
    </row>
    <row r="272" spans="1:4">
      <c r="A272" s="36">
        <v>3</v>
      </c>
      <c r="B272" s="35" t="s">
        <v>563</v>
      </c>
      <c r="C272" s="36">
        <v>2013</v>
      </c>
      <c r="D272" s="145">
        <v>794.99</v>
      </c>
    </row>
    <row r="273" spans="1:4">
      <c r="A273" s="36">
        <v>4</v>
      </c>
      <c r="B273" s="35" t="s">
        <v>563</v>
      </c>
      <c r="C273" s="36">
        <v>2013</v>
      </c>
      <c r="D273" s="145">
        <v>760</v>
      </c>
    </row>
    <row r="274" spans="1:4">
      <c r="A274" s="36">
        <v>5</v>
      </c>
      <c r="B274" s="35" t="s">
        <v>563</v>
      </c>
      <c r="C274" s="36">
        <v>2013</v>
      </c>
      <c r="D274" s="145">
        <v>760</v>
      </c>
    </row>
    <row r="275" spans="1:4">
      <c r="A275" s="36">
        <v>6</v>
      </c>
      <c r="B275" s="35" t="s">
        <v>564</v>
      </c>
      <c r="C275" s="36">
        <v>2013</v>
      </c>
      <c r="D275" s="145">
        <v>1299</v>
      </c>
    </row>
    <row r="276" spans="1:4">
      <c r="A276" s="36">
        <v>7</v>
      </c>
      <c r="B276" s="35" t="s">
        <v>565</v>
      </c>
      <c r="C276" s="36">
        <v>2013</v>
      </c>
      <c r="D276" s="145">
        <v>760</v>
      </c>
    </row>
    <row r="277" spans="1:4">
      <c r="A277" s="36">
        <v>8</v>
      </c>
      <c r="B277" s="35" t="s">
        <v>565</v>
      </c>
      <c r="C277" s="36">
        <v>2013</v>
      </c>
      <c r="D277" s="145">
        <v>760</v>
      </c>
    </row>
    <row r="278" spans="1:4">
      <c r="A278" s="36">
        <v>9</v>
      </c>
      <c r="B278" s="35" t="s">
        <v>566</v>
      </c>
      <c r="C278" s="36">
        <v>2013</v>
      </c>
      <c r="D278" s="145">
        <v>874</v>
      </c>
    </row>
    <row r="279" spans="1:4">
      <c r="A279" s="36">
        <v>10</v>
      </c>
      <c r="B279" s="35" t="s">
        <v>567</v>
      </c>
      <c r="C279" s="36">
        <v>2014</v>
      </c>
      <c r="D279" s="145">
        <v>1555</v>
      </c>
    </row>
    <row r="280" spans="1:4">
      <c r="A280" s="36">
        <v>11</v>
      </c>
      <c r="B280" s="35" t="s">
        <v>568</v>
      </c>
      <c r="C280" s="36">
        <v>2013</v>
      </c>
      <c r="D280" s="145">
        <v>1350</v>
      </c>
    </row>
    <row r="281" spans="1:4">
      <c r="A281" s="36">
        <v>12</v>
      </c>
      <c r="B281" s="35" t="s">
        <v>569</v>
      </c>
      <c r="C281" s="36">
        <v>2014</v>
      </c>
      <c r="D281" s="42">
        <v>489</v>
      </c>
    </row>
    <row r="282" spans="1:4">
      <c r="A282" s="36">
        <v>13</v>
      </c>
      <c r="B282" s="35" t="s">
        <v>569</v>
      </c>
      <c r="C282" s="36">
        <v>2014</v>
      </c>
      <c r="D282" s="42">
        <v>489</v>
      </c>
    </row>
    <row r="283" spans="1:4">
      <c r="A283" s="36">
        <v>14</v>
      </c>
      <c r="B283" s="35" t="s">
        <v>569</v>
      </c>
      <c r="C283" s="36">
        <v>2014</v>
      </c>
      <c r="D283" s="42">
        <v>489</v>
      </c>
    </row>
    <row r="284" spans="1:4">
      <c r="A284" s="36">
        <v>15</v>
      </c>
      <c r="B284" s="35" t="s">
        <v>569</v>
      </c>
      <c r="C284" s="36">
        <v>2014</v>
      </c>
      <c r="D284" s="42">
        <v>489</v>
      </c>
    </row>
    <row r="285" spans="1:4">
      <c r="A285" s="36">
        <v>16</v>
      </c>
      <c r="B285" s="35" t="s">
        <v>570</v>
      </c>
      <c r="C285" s="36">
        <v>2014</v>
      </c>
      <c r="D285" s="42">
        <v>1555</v>
      </c>
    </row>
    <row r="286" spans="1:4">
      <c r="A286" s="36">
        <v>17</v>
      </c>
      <c r="B286" s="35" t="s">
        <v>569</v>
      </c>
      <c r="C286" s="36">
        <v>2014</v>
      </c>
      <c r="D286" s="42">
        <v>489</v>
      </c>
    </row>
    <row r="287" spans="1:4">
      <c r="A287" s="36">
        <v>18</v>
      </c>
      <c r="B287" s="35" t="s">
        <v>569</v>
      </c>
      <c r="C287" s="36">
        <v>2014</v>
      </c>
      <c r="D287" s="42">
        <v>489</v>
      </c>
    </row>
    <row r="288" spans="1:4">
      <c r="A288" s="36">
        <v>19</v>
      </c>
      <c r="B288" s="35" t="s">
        <v>569</v>
      </c>
      <c r="C288" s="36">
        <v>2014</v>
      </c>
      <c r="D288" s="42">
        <v>489</v>
      </c>
    </row>
    <row r="289" spans="1:4">
      <c r="A289" s="36">
        <v>20</v>
      </c>
      <c r="B289" s="35" t="s">
        <v>569</v>
      </c>
      <c r="C289" s="36">
        <v>2014</v>
      </c>
      <c r="D289" s="42">
        <v>489</v>
      </c>
    </row>
    <row r="290" spans="1:4">
      <c r="A290" s="36">
        <v>21</v>
      </c>
      <c r="B290" s="35" t="s">
        <v>569</v>
      </c>
      <c r="C290" s="36">
        <v>2014</v>
      </c>
      <c r="D290" s="42">
        <v>489</v>
      </c>
    </row>
    <row r="291" spans="1:4">
      <c r="A291" s="36">
        <v>22</v>
      </c>
      <c r="B291" s="35" t="s">
        <v>569</v>
      </c>
      <c r="C291" s="36">
        <v>2014</v>
      </c>
      <c r="D291" s="42">
        <v>489</v>
      </c>
    </row>
    <row r="292" spans="1:4">
      <c r="A292" s="36">
        <v>23</v>
      </c>
      <c r="B292" s="35" t="s">
        <v>569</v>
      </c>
      <c r="C292" s="36">
        <v>2014</v>
      </c>
      <c r="D292" s="42">
        <v>489</v>
      </c>
    </row>
    <row r="293" spans="1:4">
      <c r="A293" s="36">
        <v>25</v>
      </c>
      <c r="B293" s="35" t="s">
        <v>746</v>
      </c>
      <c r="C293" s="36">
        <v>2015</v>
      </c>
      <c r="D293" s="42">
        <v>250</v>
      </c>
    </row>
    <row r="294" spans="1:4">
      <c r="A294" s="36">
        <v>28</v>
      </c>
      <c r="B294" s="35" t="s">
        <v>748</v>
      </c>
      <c r="C294" s="36">
        <v>2015</v>
      </c>
      <c r="D294" s="42">
        <v>2799</v>
      </c>
    </row>
    <row r="295" spans="1:4">
      <c r="A295" s="36">
        <v>31</v>
      </c>
      <c r="B295" s="35" t="s">
        <v>982</v>
      </c>
      <c r="C295" s="36">
        <v>2017</v>
      </c>
      <c r="D295" s="42">
        <v>4277.9399999999996</v>
      </c>
    </row>
    <row r="296" spans="1:4">
      <c r="A296" s="36">
        <v>35</v>
      </c>
      <c r="B296" s="35" t="s">
        <v>987</v>
      </c>
      <c r="C296" s="36">
        <v>2016</v>
      </c>
      <c r="D296" s="42">
        <v>4000</v>
      </c>
    </row>
    <row r="297" spans="1:4">
      <c r="A297" s="36">
        <v>36</v>
      </c>
      <c r="B297" s="35" t="s">
        <v>989</v>
      </c>
      <c r="C297" s="36">
        <v>2016</v>
      </c>
      <c r="D297" s="42">
        <v>270</v>
      </c>
    </row>
    <row r="298" spans="1:4" s="4" customFormat="1">
      <c r="A298" s="318" t="s">
        <v>0</v>
      </c>
      <c r="B298" s="319"/>
      <c r="C298" s="320"/>
      <c r="D298" s="32">
        <f>SUM(D272:D297)</f>
        <v>27443.929999999997</v>
      </c>
    </row>
    <row r="299" spans="1:4" s="143" customFormat="1" ht="12.75" customHeight="1">
      <c r="A299" s="343" t="s">
        <v>749</v>
      </c>
      <c r="B299" s="344"/>
      <c r="C299" s="344"/>
      <c r="D299" s="345"/>
    </row>
    <row r="300" spans="1:4" ht="25.5" customHeight="1">
      <c r="A300" s="36">
        <v>1</v>
      </c>
      <c r="B300" s="35" t="s">
        <v>589</v>
      </c>
      <c r="C300" s="36">
        <v>2013</v>
      </c>
      <c r="D300" s="145">
        <v>1669</v>
      </c>
    </row>
    <row r="301" spans="1:4" ht="26.25" customHeight="1">
      <c r="A301" s="36">
        <v>2</v>
      </c>
      <c r="B301" s="35" t="s">
        <v>589</v>
      </c>
      <c r="C301" s="36">
        <v>2013</v>
      </c>
      <c r="D301" s="145">
        <v>1669</v>
      </c>
    </row>
    <row r="302" spans="1:4">
      <c r="A302" s="36">
        <v>3</v>
      </c>
      <c r="B302" s="35" t="s">
        <v>590</v>
      </c>
      <c r="C302" s="36">
        <v>2013</v>
      </c>
      <c r="D302" s="145">
        <v>2363</v>
      </c>
    </row>
    <row r="303" spans="1:4">
      <c r="A303" s="36">
        <v>4</v>
      </c>
      <c r="B303" s="35" t="s">
        <v>591</v>
      </c>
      <c r="C303" s="36">
        <v>2013</v>
      </c>
      <c r="D303" s="145">
        <v>2500</v>
      </c>
    </row>
    <row r="304" spans="1:4">
      <c r="A304" s="36">
        <v>5</v>
      </c>
      <c r="B304" s="35" t="s">
        <v>592</v>
      </c>
      <c r="C304" s="36">
        <v>2013</v>
      </c>
      <c r="D304" s="145">
        <v>2500</v>
      </c>
    </row>
    <row r="305" spans="1:6" ht="25.5">
      <c r="A305" s="36">
        <v>6</v>
      </c>
      <c r="B305" s="35" t="s">
        <v>593</v>
      </c>
      <c r="C305" s="36">
        <v>2013</v>
      </c>
      <c r="D305" s="145">
        <v>3699</v>
      </c>
    </row>
    <row r="306" spans="1:6" ht="12.75" customHeight="1">
      <c r="A306" s="36">
        <v>7</v>
      </c>
      <c r="B306" s="35" t="s">
        <v>594</v>
      </c>
      <c r="C306" s="36">
        <v>2015</v>
      </c>
      <c r="D306" s="145">
        <v>1279.23</v>
      </c>
    </row>
    <row r="307" spans="1:6" ht="12.75" customHeight="1">
      <c r="A307" s="36">
        <v>8</v>
      </c>
      <c r="B307" s="35" t="s">
        <v>595</v>
      </c>
      <c r="C307" s="36">
        <v>2015</v>
      </c>
      <c r="D307" s="42">
        <v>1720.77</v>
      </c>
    </row>
    <row r="308" spans="1:6" ht="12.75" customHeight="1">
      <c r="A308" s="36">
        <v>9</v>
      </c>
      <c r="B308" s="35" t="s">
        <v>751</v>
      </c>
      <c r="C308" s="36">
        <v>2015</v>
      </c>
      <c r="D308" s="203">
        <v>3533</v>
      </c>
    </row>
    <row r="309" spans="1:6" s="143" customFormat="1" ht="12.75" customHeight="1">
      <c r="A309" s="318" t="s">
        <v>0</v>
      </c>
      <c r="B309" s="319"/>
      <c r="C309" s="320"/>
      <c r="D309" s="33">
        <f>SUM(D300:D308)</f>
        <v>20933</v>
      </c>
      <c r="F309" s="3"/>
    </row>
    <row r="310" spans="1:6" s="143" customFormat="1" ht="12.75" customHeight="1">
      <c r="A310" s="343" t="s">
        <v>67</v>
      </c>
      <c r="B310" s="344"/>
      <c r="C310" s="344"/>
      <c r="D310" s="345"/>
      <c r="F310" s="3"/>
    </row>
    <row r="311" spans="1:6" s="182" customFormat="1">
      <c r="A311" s="36">
        <v>1</v>
      </c>
      <c r="B311" s="181" t="s">
        <v>514</v>
      </c>
      <c r="C311" s="36">
        <v>2017</v>
      </c>
      <c r="D311" s="145">
        <v>1999</v>
      </c>
      <c r="F311" s="204"/>
    </row>
    <row r="312" spans="1:6" s="143" customFormat="1">
      <c r="A312" s="36">
        <v>2</v>
      </c>
      <c r="B312" s="35" t="s">
        <v>514</v>
      </c>
      <c r="C312" s="36">
        <v>2013</v>
      </c>
      <c r="D312" s="145">
        <v>2200</v>
      </c>
    </row>
    <row r="313" spans="1:6" s="143" customFormat="1">
      <c r="A313" s="36">
        <v>3</v>
      </c>
      <c r="B313" s="35" t="s">
        <v>514</v>
      </c>
      <c r="C313" s="36">
        <v>2013</v>
      </c>
      <c r="D313" s="145">
        <v>2200</v>
      </c>
    </row>
    <row r="314" spans="1:6" s="143" customFormat="1">
      <c r="A314" s="36">
        <v>4</v>
      </c>
      <c r="B314" s="35" t="s">
        <v>514</v>
      </c>
      <c r="C314" s="36">
        <v>2016</v>
      </c>
      <c r="D314" s="184">
        <v>2000</v>
      </c>
    </row>
    <row r="315" spans="1:6" s="143" customFormat="1">
      <c r="A315" s="318" t="s">
        <v>0</v>
      </c>
      <c r="B315" s="319"/>
      <c r="C315" s="320"/>
      <c r="D315" s="32">
        <f>SUM(D311:D314)</f>
        <v>8399</v>
      </c>
    </row>
    <row r="316" spans="1:6" s="143" customFormat="1" ht="12.75" customHeight="1">
      <c r="A316" s="343" t="s">
        <v>1089</v>
      </c>
      <c r="B316" s="344"/>
      <c r="C316" s="344"/>
      <c r="D316" s="345"/>
    </row>
    <row r="317" spans="1:6" s="143" customFormat="1" ht="12.75" customHeight="1">
      <c r="A317" s="205">
        <v>1</v>
      </c>
      <c r="B317" s="35" t="s">
        <v>1016</v>
      </c>
      <c r="C317" s="36">
        <v>2016</v>
      </c>
      <c r="D317" s="42">
        <v>990.01</v>
      </c>
    </row>
    <row r="318" spans="1:6" s="143" customFormat="1" ht="12.75" customHeight="1">
      <c r="A318" s="318" t="s">
        <v>0</v>
      </c>
      <c r="B318" s="356"/>
      <c r="C318" s="357"/>
      <c r="D318" s="32">
        <f>SUM(D317)</f>
        <v>990.01</v>
      </c>
    </row>
    <row r="319" spans="1:6" s="143" customFormat="1" ht="13.5" customHeight="1">
      <c r="A319" s="343" t="s">
        <v>77</v>
      </c>
      <c r="B319" s="344"/>
      <c r="C319" s="344"/>
      <c r="D319" s="345"/>
    </row>
    <row r="320" spans="1:6" s="143" customFormat="1" hidden="1">
      <c r="A320" s="36">
        <v>1</v>
      </c>
      <c r="B320" s="35" t="s">
        <v>630</v>
      </c>
      <c r="C320" s="36">
        <v>2013</v>
      </c>
      <c r="D320" s="145">
        <v>356</v>
      </c>
    </row>
    <row r="321" spans="1:4" s="143" customFormat="1">
      <c r="A321" s="36">
        <v>2</v>
      </c>
      <c r="B321" s="35" t="s">
        <v>631</v>
      </c>
      <c r="C321" s="36">
        <v>2013</v>
      </c>
      <c r="D321" s="145">
        <v>356</v>
      </c>
    </row>
    <row r="322" spans="1:4" s="143" customFormat="1">
      <c r="A322" s="36">
        <v>3</v>
      </c>
      <c r="B322" s="35" t="s">
        <v>632</v>
      </c>
      <c r="C322" s="36">
        <v>2013</v>
      </c>
      <c r="D322" s="145">
        <v>356</v>
      </c>
    </row>
    <row r="323" spans="1:4" s="143" customFormat="1">
      <c r="A323" s="36">
        <v>4</v>
      </c>
      <c r="B323" s="35" t="s">
        <v>633</v>
      </c>
      <c r="C323" s="36">
        <v>2014</v>
      </c>
      <c r="D323" s="145">
        <v>270</v>
      </c>
    </row>
    <row r="324" spans="1:4" s="143" customFormat="1">
      <c r="A324" s="36">
        <v>5</v>
      </c>
      <c r="B324" s="35" t="s">
        <v>634</v>
      </c>
      <c r="C324" s="36">
        <v>2014</v>
      </c>
      <c r="D324" s="190">
        <v>2268.98</v>
      </c>
    </row>
    <row r="325" spans="1:4" s="143" customFormat="1">
      <c r="A325" s="36">
        <v>6</v>
      </c>
      <c r="B325" s="35" t="s">
        <v>773</v>
      </c>
      <c r="C325" s="36">
        <v>2015</v>
      </c>
      <c r="D325" s="145">
        <v>249</v>
      </c>
    </row>
    <row r="326" spans="1:4" s="143" customFormat="1">
      <c r="A326" s="36">
        <v>7</v>
      </c>
      <c r="B326" s="35" t="s">
        <v>993</v>
      </c>
      <c r="C326" s="36">
        <v>2016</v>
      </c>
      <c r="D326" s="145">
        <v>519</v>
      </c>
    </row>
    <row r="327" spans="1:4" s="143" customFormat="1">
      <c r="A327" s="318" t="s">
        <v>0</v>
      </c>
      <c r="B327" s="319"/>
      <c r="C327" s="320"/>
      <c r="D327" s="31">
        <f>SUM(D320:D326)</f>
        <v>4374.9799999999996</v>
      </c>
    </row>
    <row r="328" spans="1:4" s="143" customFormat="1" ht="12.75" customHeight="1">
      <c r="A328" s="343" t="s">
        <v>1036</v>
      </c>
      <c r="B328" s="344"/>
      <c r="C328" s="344"/>
      <c r="D328" s="345"/>
    </row>
    <row r="329" spans="1:4" s="143" customFormat="1">
      <c r="A329" s="36">
        <v>1</v>
      </c>
      <c r="B329" s="144" t="s">
        <v>674</v>
      </c>
      <c r="C329" s="36">
        <v>2013</v>
      </c>
      <c r="D329" s="145">
        <v>1840</v>
      </c>
    </row>
    <row r="330" spans="1:4" s="143" customFormat="1">
      <c r="A330" s="36">
        <v>2</v>
      </c>
      <c r="B330" s="206" t="s">
        <v>675</v>
      </c>
      <c r="C330" s="86">
        <v>2013</v>
      </c>
      <c r="D330" s="145">
        <v>1312.42</v>
      </c>
    </row>
    <row r="331" spans="1:4" s="143" customFormat="1">
      <c r="A331" s="36">
        <v>3</v>
      </c>
      <c r="B331" s="171" t="s">
        <v>676</v>
      </c>
      <c r="C331" s="86">
        <v>2015</v>
      </c>
      <c r="D331" s="145">
        <v>1990</v>
      </c>
    </row>
    <row r="332" spans="1:4" s="143" customFormat="1">
      <c r="A332" s="36">
        <v>4</v>
      </c>
      <c r="B332" s="171" t="s">
        <v>677</v>
      </c>
      <c r="C332" s="86">
        <v>2015</v>
      </c>
      <c r="D332" s="145">
        <v>3200</v>
      </c>
    </row>
    <row r="333" spans="1:4" s="143" customFormat="1">
      <c r="A333" s="36">
        <v>5</v>
      </c>
      <c r="B333" s="171" t="s">
        <v>678</v>
      </c>
      <c r="C333" s="86">
        <v>2015</v>
      </c>
      <c r="D333" s="145">
        <v>4500</v>
      </c>
    </row>
    <row r="334" spans="1:4" s="143" customFormat="1">
      <c r="A334" s="36">
        <v>6</v>
      </c>
      <c r="B334" s="35" t="s">
        <v>679</v>
      </c>
      <c r="C334" s="36">
        <v>2015</v>
      </c>
      <c r="D334" s="145">
        <v>2750</v>
      </c>
    </row>
    <row r="335" spans="1:4" s="143" customFormat="1">
      <c r="A335" s="36">
        <v>7</v>
      </c>
      <c r="B335" s="35" t="s">
        <v>679</v>
      </c>
      <c r="C335" s="36">
        <v>2015</v>
      </c>
      <c r="D335" s="145">
        <v>2749.99</v>
      </c>
    </row>
    <row r="336" spans="1:4" s="143" customFormat="1">
      <c r="A336" s="36">
        <v>8</v>
      </c>
      <c r="B336" s="35" t="s">
        <v>680</v>
      </c>
      <c r="C336" s="36">
        <v>2015</v>
      </c>
      <c r="D336" s="145">
        <v>700.01</v>
      </c>
    </row>
    <row r="337" spans="1:4" s="143" customFormat="1">
      <c r="A337" s="36">
        <v>9</v>
      </c>
      <c r="B337" s="35" t="s">
        <v>681</v>
      </c>
      <c r="C337" s="36">
        <v>2015</v>
      </c>
      <c r="D337" s="145">
        <v>740</v>
      </c>
    </row>
    <row r="338" spans="1:4" s="143" customFormat="1">
      <c r="A338" s="36">
        <v>10</v>
      </c>
      <c r="B338" s="35" t="s">
        <v>681</v>
      </c>
      <c r="C338" s="36">
        <v>2015</v>
      </c>
      <c r="D338" s="145">
        <v>740.01</v>
      </c>
    </row>
    <row r="339" spans="1:4" s="143" customFormat="1">
      <c r="A339" s="36">
        <v>11</v>
      </c>
      <c r="B339" s="35" t="s">
        <v>682</v>
      </c>
      <c r="C339" s="142">
        <v>2014</v>
      </c>
      <c r="D339" s="145">
        <v>1099</v>
      </c>
    </row>
    <row r="340" spans="1:4" s="143" customFormat="1">
      <c r="A340" s="318" t="s">
        <v>0</v>
      </c>
      <c r="B340" s="319"/>
      <c r="C340" s="320"/>
      <c r="D340" s="31">
        <f>SUM(D329:D339)</f>
        <v>21621.429999999997</v>
      </c>
    </row>
    <row r="341" spans="1:4" s="143" customFormat="1" ht="12.75" customHeight="1">
      <c r="A341" s="343" t="s">
        <v>1035</v>
      </c>
      <c r="B341" s="344"/>
      <c r="C341" s="344"/>
      <c r="D341" s="345"/>
    </row>
    <row r="342" spans="1:4" s="143" customFormat="1">
      <c r="A342" s="36">
        <v>1</v>
      </c>
      <c r="B342" s="35" t="s">
        <v>698</v>
      </c>
      <c r="C342" s="36">
        <v>2014</v>
      </c>
      <c r="D342" s="184">
        <v>159</v>
      </c>
    </row>
    <row r="343" spans="1:4" s="143" customFormat="1">
      <c r="A343" s="36">
        <v>2</v>
      </c>
      <c r="B343" s="35" t="s">
        <v>697</v>
      </c>
      <c r="C343" s="36">
        <v>2014</v>
      </c>
      <c r="D343" s="184">
        <v>668.99</v>
      </c>
    </row>
    <row r="344" spans="1:4" s="143" customFormat="1">
      <c r="A344" s="36">
        <v>3</v>
      </c>
      <c r="B344" s="35" t="s">
        <v>783</v>
      </c>
      <c r="C344" s="36">
        <v>2015</v>
      </c>
      <c r="D344" s="184">
        <v>3554.63</v>
      </c>
    </row>
    <row r="345" spans="1:4" s="143" customFormat="1">
      <c r="A345" s="318" t="s">
        <v>0</v>
      </c>
      <c r="B345" s="319"/>
      <c r="C345" s="320"/>
      <c r="D345" s="31">
        <f>SUM(D342:D344)</f>
        <v>4382.62</v>
      </c>
    </row>
    <row r="346" spans="1:4" s="143" customFormat="1" ht="12.75" customHeight="1">
      <c r="A346" s="343" t="s">
        <v>715</v>
      </c>
      <c r="B346" s="344"/>
      <c r="C346" s="344"/>
      <c r="D346" s="345"/>
    </row>
    <row r="347" spans="1:4" s="143" customFormat="1" ht="12.75" customHeight="1">
      <c r="A347" s="82"/>
      <c r="B347" s="35" t="s">
        <v>1160</v>
      </c>
      <c r="C347" s="36">
        <v>2016</v>
      </c>
      <c r="D347" s="42">
        <v>479.99</v>
      </c>
    </row>
    <row r="348" spans="1:4" s="143" customFormat="1">
      <c r="A348" s="318" t="s">
        <v>0</v>
      </c>
      <c r="B348" s="319"/>
      <c r="C348" s="320"/>
      <c r="D348" s="31">
        <f>SUM(D347)</f>
        <v>479.99</v>
      </c>
    </row>
    <row r="349" spans="1:4" s="143" customFormat="1" ht="12.75" customHeight="1">
      <c r="A349" s="343" t="s">
        <v>994</v>
      </c>
      <c r="B349" s="344"/>
      <c r="C349" s="344"/>
      <c r="D349" s="345"/>
    </row>
    <row r="350" spans="1:4" s="143" customFormat="1">
      <c r="A350" s="36">
        <v>1</v>
      </c>
      <c r="B350" s="35" t="s">
        <v>774</v>
      </c>
      <c r="C350" s="36">
        <v>2016</v>
      </c>
      <c r="D350" s="145">
        <v>700</v>
      </c>
    </row>
    <row r="351" spans="1:4" s="143" customFormat="1">
      <c r="A351" s="36">
        <v>2</v>
      </c>
      <c r="B351" s="35" t="s">
        <v>1001</v>
      </c>
      <c r="C351" s="36">
        <v>2016</v>
      </c>
      <c r="D351" s="42">
        <v>3496.95</v>
      </c>
    </row>
    <row r="352" spans="1:4" s="143" customFormat="1">
      <c r="A352" s="36">
        <v>3</v>
      </c>
      <c r="B352" s="35" t="s">
        <v>1002</v>
      </c>
      <c r="C352" s="36">
        <v>2016</v>
      </c>
      <c r="D352" s="183">
        <v>3359.49</v>
      </c>
    </row>
    <row r="353" spans="1:4" s="143" customFormat="1">
      <c r="A353" s="81"/>
      <c r="B353" s="81"/>
      <c r="C353" s="81"/>
      <c r="D353" s="31">
        <f>SUM(D350:D352)</f>
        <v>7556.44</v>
      </c>
    </row>
    <row r="354" spans="1:4" s="143" customFormat="1" ht="13.5" customHeight="1">
      <c r="A354" s="349" t="s">
        <v>1005</v>
      </c>
      <c r="B354" s="350"/>
      <c r="C354" s="350"/>
      <c r="D354" s="351"/>
    </row>
    <row r="355" spans="1:4" s="143" customFormat="1">
      <c r="A355" s="36">
        <v>1</v>
      </c>
      <c r="B355" s="35" t="s">
        <v>756</v>
      </c>
      <c r="C355" s="36">
        <v>2015</v>
      </c>
      <c r="D355" s="145">
        <v>3499</v>
      </c>
    </row>
    <row r="356" spans="1:4" s="143" customFormat="1" ht="12.75" customHeight="1">
      <c r="A356" s="339" t="s">
        <v>0</v>
      </c>
      <c r="B356" s="339"/>
      <c r="C356" s="339"/>
      <c r="D356" s="31">
        <f>SUM(D355:D355)</f>
        <v>3499</v>
      </c>
    </row>
    <row r="357" spans="1:4" s="143" customFormat="1" ht="34.5" customHeight="1">
      <c r="A357" s="207"/>
      <c r="B357" s="207"/>
      <c r="C357" s="207"/>
      <c r="D357" s="208"/>
    </row>
    <row r="358" spans="1:4" s="143" customFormat="1" ht="21.75" customHeight="1">
      <c r="A358" s="313" t="s">
        <v>20</v>
      </c>
      <c r="B358" s="313"/>
      <c r="C358" s="313"/>
      <c r="D358" s="313"/>
    </row>
    <row r="359" spans="1:4" s="143" customFormat="1" ht="25.5">
      <c r="A359" s="77" t="s">
        <v>10</v>
      </c>
      <c r="B359" s="77" t="s">
        <v>11</v>
      </c>
      <c r="C359" s="77" t="s">
        <v>12</v>
      </c>
      <c r="D359" s="84" t="s">
        <v>13</v>
      </c>
    </row>
    <row r="360" spans="1:4" s="143" customFormat="1">
      <c r="A360" s="343" t="s">
        <v>51</v>
      </c>
      <c r="B360" s="344"/>
      <c r="C360" s="344"/>
      <c r="D360" s="345"/>
    </row>
    <row r="361" spans="1:4" s="143" customFormat="1">
      <c r="A361" s="110">
        <v>1</v>
      </c>
      <c r="B361" s="35" t="s">
        <v>1022</v>
      </c>
      <c r="C361" s="36">
        <v>2017</v>
      </c>
      <c r="D361" s="173">
        <v>2890.5</v>
      </c>
    </row>
    <row r="362" spans="1:4" s="143" customFormat="1">
      <c r="A362" s="110">
        <v>2</v>
      </c>
      <c r="B362" s="35" t="s">
        <v>1023</v>
      </c>
      <c r="C362" s="36">
        <v>2016</v>
      </c>
      <c r="D362" s="173">
        <v>3500</v>
      </c>
    </row>
    <row r="363" spans="1:4" s="143" customFormat="1">
      <c r="A363" s="110"/>
      <c r="B363" s="110"/>
      <c r="C363" s="110"/>
      <c r="D363" s="31">
        <f>SUM(D361:D362)</f>
        <v>6390.5</v>
      </c>
    </row>
    <row r="364" spans="1:4" ht="12.75" customHeight="1">
      <c r="A364" s="343" t="s">
        <v>1020</v>
      </c>
      <c r="B364" s="344"/>
      <c r="C364" s="344"/>
      <c r="D364" s="345"/>
    </row>
    <row r="365" spans="1:4" s="143" customFormat="1">
      <c r="A365" s="36">
        <v>1</v>
      </c>
      <c r="B365" s="209" t="s">
        <v>492</v>
      </c>
      <c r="C365" s="210">
        <v>2013</v>
      </c>
      <c r="D365" s="189">
        <v>5998.88</v>
      </c>
    </row>
    <row r="366" spans="1:4" s="143" customFormat="1">
      <c r="A366" s="318" t="s">
        <v>0</v>
      </c>
      <c r="B366" s="319"/>
      <c r="C366" s="320"/>
      <c r="D366" s="30">
        <f>SUM(D365:D365)</f>
        <v>5998.88</v>
      </c>
    </row>
    <row r="367" spans="1:4" s="143" customFormat="1" ht="12.75" customHeight="1">
      <c r="A367" s="343" t="s">
        <v>77</v>
      </c>
      <c r="B367" s="344"/>
      <c r="C367" s="344"/>
      <c r="D367" s="345"/>
    </row>
    <row r="368" spans="1:4" s="143" customFormat="1" ht="25.5">
      <c r="A368" s="81">
        <v>1</v>
      </c>
      <c r="B368" s="110" t="s">
        <v>775</v>
      </c>
      <c r="C368" s="104">
        <v>2015</v>
      </c>
      <c r="D368" s="211">
        <v>3490</v>
      </c>
    </row>
    <row r="369" spans="1:4" s="143" customFormat="1">
      <c r="A369" s="81">
        <v>2</v>
      </c>
      <c r="B369" s="110" t="s">
        <v>1006</v>
      </c>
      <c r="C369" s="104">
        <v>2017</v>
      </c>
      <c r="D369" s="212">
        <v>369</v>
      </c>
    </row>
    <row r="370" spans="1:4" s="143" customFormat="1">
      <c r="A370" s="358" t="s">
        <v>0</v>
      </c>
      <c r="B370" s="358"/>
      <c r="C370" s="358"/>
      <c r="D370" s="30">
        <f>SUM(D368:D369)</f>
        <v>3859</v>
      </c>
    </row>
    <row r="371" spans="1:4" s="143" customFormat="1" ht="12.75" customHeight="1">
      <c r="A371" s="343" t="s">
        <v>67</v>
      </c>
      <c r="B371" s="344"/>
      <c r="C371" s="344"/>
      <c r="D371" s="345"/>
    </row>
    <row r="372" spans="1:4" s="143" customFormat="1">
      <c r="A372" s="36">
        <v>1</v>
      </c>
      <c r="B372" s="181" t="s">
        <v>1011</v>
      </c>
      <c r="C372" s="36">
        <v>2017</v>
      </c>
      <c r="D372" s="145">
        <v>4980</v>
      </c>
    </row>
    <row r="373" spans="1:4" s="143" customFormat="1">
      <c r="A373" s="36"/>
      <c r="B373" s="35"/>
      <c r="C373" s="36"/>
      <c r="D373" s="30">
        <f>SUM(D372)</f>
        <v>4980</v>
      </c>
    </row>
    <row r="374" spans="1:4" s="143" customFormat="1">
      <c r="A374" s="167"/>
      <c r="B374" s="167"/>
      <c r="C374" s="213"/>
      <c r="D374" s="214"/>
    </row>
    <row r="375" spans="1:4" s="143" customFormat="1">
      <c r="A375" s="352" t="s">
        <v>14</v>
      </c>
      <c r="B375" s="352"/>
      <c r="C375" s="352"/>
      <c r="D375" s="22">
        <f>D34+D42+D54+D69+D92+D97+D107+D125+D165+D177+D191+D200+D220</f>
        <v>809242.49</v>
      </c>
    </row>
    <row r="376" spans="1:4" s="143" customFormat="1">
      <c r="A376" s="352" t="s">
        <v>15</v>
      </c>
      <c r="B376" s="352"/>
      <c r="C376" s="352"/>
      <c r="D376" s="22">
        <f>D356+D353+D348+D345+D340+D327+D318+D315+D309+D298+D270+D258+D241+D232+D227</f>
        <v>237336.47</v>
      </c>
    </row>
    <row r="377" spans="1:4" s="143" customFormat="1">
      <c r="A377" s="352" t="s">
        <v>16</v>
      </c>
      <c r="B377" s="352"/>
      <c r="C377" s="352"/>
      <c r="D377" s="22">
        <f>D363+D366+D370+D373</f>
        <v>21228.38</v>
      </c>
    </row>
    <row r="378" spans="1:4" s="143" customFormat="1">
      <c r="A378" s="167"/>
      <c r="B378" s="167"/>
      <c r="C378" s="213"/>
      <c r="D378" s="214"/>
    </row>
    <row r="379" spans="1:4" s="143" customFormat="1">
      <c r="A379" s="167"/>
      <c r="B379" s="167"/>
      <c r="C379" s="213"/>
      <c r="D379" s="214"/>
    </row>
    <row r="380" spans="1:4" s="143" customFormat="1">
      <c r="A380" s="167"/>
      <c r="B380" s="167"/>
      <c r="C380" s="213"/>
      <c r="D380" s="214"/>
    </row>
    <row r="381" spans="1:4" s="143" customFormat="1">
      <c r="A381" s="167"/>
      <c r="B381" s="167"/>
      <c r="C381" s="213"/>
      <c r="D381" s="214"/>
    </row>
    <row r="382" spans="1:4" s="143" customFormat="1">
      <c r="A382" s="167"/>
      <c r="B382" s="167"/>
      <c r="C382" s="213"/>
      <c r="D382" s="214"/>
    </row>
    <row r="383" spans="1:4" s="143" customFormat="1">
      <c r="A383" s="167"/>
      <c r="B383" s="167"/>
      <c r="C383" s="213"/>
      <c r="D383" s="214"/>
    </row>
    <row r="384" spans="1:4" s="143" customFormat="1">
      <c r="A384" s="167"/>
      <c r="B384" s="167"/>
      <c r="C384" s="213"/>
      <c r="D384" s="214"/>
    </row>
    <row r="385" spans="1:4" s="143" customFormat="1">
      <c r="A385" s="167"/>
      <c r="B385" s="167"/>
      <c r="C385" s="213"/>
      <c r="D385" s="214"/>
    </row>
    <row r="386" spans="1:4" s="143" customFormat="1">
      <c r="A386" s="167"/>
      <c r="B386" s="167"/>
      <c r="C386" s="213"/>
      <c r="D386" s="214"/>
    </row>
    <row r="387" spans="1:4" s="143" customFormat="1">
      <c r="A387" s="167"/>
      <c r="B387" s="167"/>
      <c r="C387" s="213"/>
      <c r="D387" s="214"/>
    </row>
    <row r="388" spans="1:4" s="143" customFormat="1">
      <c r="A388" s="167"/>
      <c r="B388" s="167"/>
      <c r="C388" s="213"/>
      <c r="D388" s="214"/>
    </row>
    <row r="389" spans="1:4" s="143" customFormat="1">
      <c r="A389" s="167"/>
      <c r="B389" s="167"/>
      <c r="C389" s="213"/>
      <c r="D389" s="214"/>
    </row>
    <row r="390" spans="1:4" s="143" customFormat="1">
      <c r="A390" s="167"/>
      <c r="B390" s="167"/>
      <c r="C390" s="213"/>
      <c r="D390" s="214"/>
    </row>
    <row r="391" spans="1:4" s="143" customFormat="1" ht="14.25" customHeight="1">
      <c r="A391" s="167"/>
      <c r="B391" s="167"/>
      <c r="C391" s="213"/>
      <c r="D391" s="214"/>
    </row>
    <row r="392" spans="1:4">
      <c r="A392" s="167"/>
      <c r="C392" s="213"/>
      <c r="D392" s="214"/>
    </row>
    <row r="393" spans="1:4" s="143" customFormat="1">
      <c r="A393" s="167"/>
      <c r="B393" s="167"/>
      <c r="C393" s="213"/>
      <c r="D393" s="214"/>
    </row>
    <row r="394" spans="1:4" s="143" customFormat="1">
      <c r="A394" s="167"/>
      <c r="B394" s="167"/>
      <c r="C394" s="213"/>
      <c r="D394" s="214"/>
    </row>
    <row r="395" spans="1:4" s="143" customFormat="1" ht="18" customHeight="1">
      <c r="A395" s="167"/>
      <c r="B395" s="167"/>
      <c r="C395" s="213"/>
      <c r="D395" s="214"/>
    </row>
    <row r="396" spans="1:4">
      <c r="A396" s="167"/>
      <c r="C396" s="213"/>
      <c r="D396" s="214"/>
    </row>
    <row r="397" spans="1:4" s="143" customFormat="1">
      <c r="A397" s="167"/>
      <c r="B397" s="167"/>
      <c r="C397" s="213"/>
      <c r="D397" s="214"/>
    </row>
    <row r="398" spans="1:4" s="143" customFormat="1">
      <c r="A398" s="167"/>
      <c r="B398" s="167"/>
      <c r="C398" s="213"/>
      <c r="D398" s="214"/>
    </row>
    <row r="399" spans="1:4">
      <c r="A399" s="167"/>
      <c r="C399" s="213"/>
      <c r="D399" s="214"/>
    </row>
    <row r="400" spans="1:4" s="143" customFormat="1">
      <c r="A400" s="167"/>
      <c r="B400" s="167"/>
      <c r="C400" s="213"/>
      <c r="D400" s="214"/>
    </row>
    <row r="401" spans="1:4" s="143" customFormat="1">
      <c r="A401" s="167"/>
      <c r="B401" s="167"/>
      <c r="C401" s="213"/>
      <c r="D401" s="214"/>
    </row>
    <row r="402" spans="1:4" s="143" customFormat="1">
      <c r="A402" s="167"/>
      <c r="B402" s="167"/>
      <c r="C402" s="213"/>
      <c r="D402" s="214"/>
    </row>
    <row r="403" spans="1:4" s="143" customFormat="1">
      <c r="A403" s="167"/>
      <c r="B403" s="167"/>
      <c r="C403" s="213"/>
      <c r="D403" s="214"/>
    </row>
    <row r="404" spans="1:4" s="143" customFormat="1">
      <c r="A404" s="167"/>
      <c r="B404" s="167"/>
      <c r="C404" s="213"/>
      <c r="D404" s="214"/>
    </row>
    <row r="405" spans="1:4" s="143" customFormat="1">
      <c r="A405" s="167"/>
      <c r="B405" s="167"/>
      <c r="C405" s="213"/>
      <c r="D405" s="214"/>
    </row>
    <row r="406" spans="1:4" s="143" customFormat="1">
      <c r="A406" s="167"/>
      <c r="B406" s="167"/>
      <c r="C406" s="213"/>
      <c r="D406" s="214"/>
    </row>
    <row r="407" spans="1:4" s="143" customFormat="1">
      <c r="A407" s="167"/>
      <c r="B407" s="167"/>
      <c r="C407" s="213"/>
      <c r="D407" s="214"/>
    </row>
    <row r="408" spans="1:4" s="143" customFormat="1">
      <c r="A408" s="167"/>
      <c r="B408" s="167"/>
      <c r="C408" s="213"/>
      <c r="D408" s="214"/>
    </row>
    <row r="409" spans="1:4" s="143" customFormat="1">
      <c r="A409" s="167"/>
      <c r="B409" s="167"/>
      <c r="C409" s="213"/>
      <c r="D409" s="214"/>
    </row>
    <row r="410" spans="1:4" s="143" customFormat="1">
      <c r="A410" s="167"/>
      <c r="B410" s="167"/>
      <c r="C410" s="213"/>
      <c r="D410" s="214"/>
    </row>
    <row r="411" spans="1:4">
      <c r="A411" s="167"/>
      <c r="C411" s="213"/>
      <c r="D411" s="214"/>
    </row>
    <row r="412" spans="1:4">
      <c r="A412" s="167"/>
      <c r="C412" s="213"/>
      <c r="D412" s="214"/>
    </row>
    <row r="413" spans="1:4">
      <c r="A413" s="167"/>
      <c r="C413" s="213"/>
      <c r="D413" s="214"/>
    </row>
    <row r="414" spans="1:4">
      <c r="A414" s="167"/>
      <c r="C414" s="213"/>
      <c r="D414" s="214"/>
    </row>
    <row r="415" spans="1:4">
      <c r="A415" s="167"/>
      <c r="C415" s="213"/>
      <c r="D415" s="214"/>
    </row>
    <row r="416" spans="1:4">
      <c r="A416" s="167"/>
      <c r="C416" s="213"/>
      <c r="D416" s="214"/>
    </row>
    <row r="417" spans="1:4">
      <c r="A417" s="167"/>
      <c r="C417" s="213"/>
      <c r="D417" s="214"/>
    </row>
    <row r="418" spans="1:4">
      <c r="A418" s="167"/>
      <c r="C418" s="213"/>
      <c r="D418" s="214"/>
    </row>
    <row r="419" spans="1:4">
      <c r="A419" s="167"/>
      <c r="C419" s="213"/>
      <c r="D419" s="214"/>
    </row>
    <row r="420" spans="1:4">
      <c r="A420" s="167"/>
      <c r="C420" s="213"/>
      <c r="D420" s="214"/>
    </row>
    <row r="421" spans="1:4">
      <c r="A421" s="167"/>
      <c r="C421" s="213"/>
      <c r="D421" s="214"/>
    </row>
    <row r="422" spans="1:4">
      <c r="A422" s="167"/>
      <c r="C422" s="213"/>
      <c r="D422" s="214"/>
    </row>
    <row r="423" spans="1:4" ht="14.25" customHeight="1">
      <c r="A423" s="167"/>
      <c r="C423" s="213"/>
      <c r="D423" s="214"/>
    </row>
    <row r="424" spans="1:4">
      <c r="A424" s="167"/>
      <c r="C424" s="213"/>
      <c r="D424" s="214"/>
    </row>
    <row r="425" spans="1:4">
      <c r="A425" s="167"/>
      <c r="C425" s="213"/>
      <c r="D425" s="214"/>
    </row>
    <row r="426" spans="1:4" ht="14.25" customHeight="1">
      <c r="A426" s="167"/>
      <c r="C426" s="213"/>
      <c r="D426" s="214"/>
    </row>
    <row r="427" spans="1:4">
      <c r="A427" s="167"/>
      <c r="C427" s="213"/>
      <c r="D427" s="214"/>
    </row>
    <row r="428" spans="1:4" s="143" customFormat="1">
      <c r="A428" s="167"/>
      <c r="B428" s="167"/>
      <c r="C428" s="213"/>
      <c r="D428" s="214"/>
    </row>
    <row r="429" spans="1:4" s="143" customFormat="1">
      <c r="A429" s="167"/>
      <c r="B429" s="167"/>
      <c r="C429" s="213"/>
      <c r="D429" s="214"/>
    </row>
    <row r="430" spans="1:4" s="143" customFormat="1">
      <c r="A430" s="167"/>
      <c r="B430" s="167"/>
      <c r="C430" s="213"/>
      <c r="D430" s="214"/>
    </row>
    <row r="431" spans="1:4" s="143" customFormat="1">
      <c r="A431" s="167"/>
      <c r="B431" s="167"/>
      <c r="C431" s="213"/>
      <c r="D431" s="214"/>
    </row>
    <row r="432" spans="1:4" s="143" customFormat="1">
      <c r="A432" s="167"/>
      <c r="B432" s="167"/>
      <c r="C432" s="213"/>
      <c r="D432" s="214"/>
    </row>
    <row r="433" spans="1:4" s="143" customFormat="1">
      <c r="A433" s="167"/>
      <c r="B433" s="167"/>
      <c r="C433" s="213"/>
      <c r="D433" s="214"/>
    </row>
    <row r="434" spans="1:4" s="143" customFormat="1">
      <c r="A434" s="167"/>
      <c r="B434" s="167"/>
      <c r="C434" s="213"/>
      <c r="D434" s="214"/>
    </row>
    <row r="435" spans="1:4" ht="12.75" customHeight="1">
      <c r="A435" s="167"/>
      <c r="C435" s="213"/>
      <c r="D435" s="214"/>
    </row>
    <row r="436" spans="1:4" s="143" customFormat="1">
      <c r="A436" s="167"/>
      <c r="B436" s="167"/>
      <c r="C436" s="213"/>
      <c r="D436" s="214"/>
    </row>
    <row r="437" spans="1:4" s="143" customFormat="1">
      <c r="A437" s="167"/>
      <c r="B437" s="167"/>
      <c r="C437" s="213"/>
      <c r="D437" s="214"/>
    </row>
    <row r="438" spans="1:4" s="143" customFormat="1">
      <c r="A438" s="167"/>
      <c r="B438" s="167"/>
      <c r="C438" s="213"/>
      <c r="D438" s="214"/>
    </row>
    <row r="439" spans="1:4" s="143" customFormat="1">
      <c r="A439" s="167"/>
      <c r="B439" s="167"/>
      <c r="C439" s="213"/>
      <c r="D439" s="214"/>
    </row>
    <row r="440" spans="1:4" s="143" customFormat="1">
      <c r="A440" s="167"/>
      <c r="B440" s="167"/>
      <c r="C440" s="213"/>
      <c r="D440" s="214"/>
    </row>
    <row r="441" spans="1:4" s="143" customFormat="1">
      <c r="A441" s="167"/>
      <c r="B441" s="167"/>
      <c r="C441" s="213"/>
      <c r="D441" s="214"/>
    </row>
    <row r="442" spans="1:4" s="143" customFormat="1">
      <c r="A442" s="167"/>
      <c r="B442" s="167"/>
      <c r="C442" s="213"/>
      <c r="D442" s="214"/>
    </row>
    <row r="443" spans="1:4" s="143" customFormat="1" ht="18" customHeight="1">
      <c r="A443" s="167"/>
      <c r="B443" s="167"/>
      <c r="C443" s="213"/>
      <c r="D443" s="214"/>
    </row>
    <row r="444" spans="1:4">
      <c r="A444" s="167"/>
      <c r="C444" s="213"/>
      <c r="D444" s="214"/>
    </row>
    <row r="445" spans="1:4" s="143" customFormat="1">
      <c r="A445" s="167"/>
      <c r="B445" s="167"/>
      <c r="C445" s="213"/>
      <c r="D445" s="214"/>
    </row>
    <row r="446" spans="1:4" s="143" customFormat="1">
      <c r="A446" s="167"/>
      <c r="B446" s="167"/>
      <c r="C446" s="213"/>
      <c r="D446" s="214"/>
    </row>
    <row r="447" spans="1:4" s="143" customFormat="1">
      <c r="A447" s="167"/>
      <c r="B447" s="167"/>
      <c r="C447" s="213"/>
      <c r="D447" s="214"/>
    </row>
    <row r="448" spans="1:4" ht="12.75" customHeight="1">
      <c r="A448" s="167"/>
      <c r="C448" s="213"/>
      <c r="D448" s="214"/>
    </row>
    <row r="449" spans="1:4" s="143" customFormat="1">
      <c r="A449" s="167"/>
      <c r="B449" s="167"/>
      <c r="C449" s="213"/>
      <c r="D449" s="214"/>
    </row>
    <row r="450" spans="1:4" s="143" customFormat="1">
      <c r="A450" s="167"/>
      <c r="B450" s="167"/>
      <c r="C450" s="213"/>
      <c r="D450" s="214"/>
    </row>
    <row r="451" spans="1:4" s="143" customFormat="1">
      <c r="A451" s="167"/>
      <c r="B451" s="167"/>
      <c r="C451" s="213"/>
      <c r="D451" s="214"/>
    </row>
    <row r="452" spans="1:4" s="143" customFormat="1">
      <c r="A452" s="167"/>
      <c r="B452" s="167"/>
      <c r="C452" s="213"/>
      <c r="D452" s="214"/>
    </row>
    <row r="453" spans="1:4" s="143" customFormat="1">
      <c r="A453" s="167"/>
      <c r="B453" s="167"/>
      <c r="C453" s="213"/>
      <c r="D453" s="214"/>
    </row>
    <row r="454" spans="1:4" s="143" customFormat="1">
      <c r="A454" s="167"/>
      <c r="B454" s="167"/>
      <c r="C454" s="213"/>
      <c r="D454" s="214"/>
    </row>
    <row r="455" spans="1:4">
      <c r="A455" s="167"/>
      <c r="C455" s="213"/>
      <c r="D455" s="214"/>
    </row>
    <row r="456" spans="1:4">
      <c r="A456" s="167"/>
      <c r="C456" s="213"/>
      <c r="D456" s="214"/>
    </row>
    <row r="457" spans="1:4">
      <c r="A457" s="167"/>
      <c r="C457" s="213"/>
      <c r="D457" s="214"/>
    </row>
    <row r="458" spans="1:4" ht="14.25" customHeight="1">
      <c r="A458" s="167"/>
      <c r="C458" s="213"/>
      <c r="D458" s="214"/>
    </row>
    <row r="459" spans="1:4">
      <c r="A459" s="167"/>
      <c r="C459" s="213"/>
      <c r="D459" s="214"/>
    </row>
    <row r="460" spans="1:4">
      <c r="A460" s="167"/>
      <c r="C460" s="213"/>
      <c r="D460" s="214"/>
    </row>
    <row r="461" spans="1:4">
      <c r="A461" s="167"/>
      <c r="C461" s="213"/>
      <c r="D461" s="214"/>
    </row>
    <row r="462" spans="1:4">
      <c r="A462" s="167"/>
      <c r="C462" s="213"/>
      <c r="D462" s="214"/>
    </row>
    <row r="463" spans="1:4">
      <c r="A463" s="167"/>
      <c r="C463" s="213"/>
      <c r="D463" s="214"/>
    </row>
    <row r="464" spans="1:4">
      <c r="A464" s="167"/>
      <c r="C464" s="213"/>
      <c r="D464" s="214"/>
    </row>
    <row r="465" spans="1:4">
      <c r="A465" s="167"/>
      <c r="C465" s="213"/>
      <c r="D465" s="214"/>
    </row>
    <row r="466" spans="1:4">
      <c r="A466" s="167"/>
      <c r="C466" s="213"/>
      <c r="D466" s="214"/>
    </row>
    <row r="467" spans="1:4">
      <c r="A467" s="167"/>
      <c r="C467" s="213"/>
      <c r="D467" s="214"/>
    </row>
    <row r="468" spans="1:4">
      <c r="A468" s="167"/>
      <c r="C468" s="213"/>
      <c r="D468" s="214"/>
    </row>
    <row r="469" spans="1:4">
      <c r="A469" s="167"/>
      <c r="C469" s="213"/>
      <c r="D469" s="214"/>
    </row>
    <row r="470" spans="1:4">
      <c r="A470" s="167"/>
      <c r="C470" s="213"/>
      <c r="D470" s="214"/>
    </row>
    <row r="471" spans="1:4">
      <c r="A471" s="167"/>
      <c r="C471" s="213"/>
      <c r="D471" s="214"/>
    </row>
    <row r="472" spans="1:4">
      <c r="A472" s="167"/>
      <c r="C472" s="213"/>
      <c r="D472" s="214"/>
    </row>
    <row r="473" spans="1:4">
      <c r="A473" s="167"/>
      <c r="C473" s="213"/>
      <c r="D473" s="214"/>
    </row>
    <row r="474" spans="1:4">
      <c r="A474" s="167"/>
      <c r="C474" s="213"/>
      <c r="D474" s="214"/>
    </row>
    <row r="475" spans="1:4">
      <c r="A475" s="167"/>
      <c r="C475" s="213"/>
      <c r="D475" s="214"/>
    </row>
    <row r="476" spans="1:4">
      <c r="A476" s="167"/>
      <c r="C476" s="213"/>
      <c r="D476" s="214"/>
    </row>
    <row r="477" spans="1:4">
      <c r="A477" s="167"/>
      <c r="C477" s="213"/>
      <c r="D477" s="214"/>
    </row>
    <row r="478" spans="1:4">
      <c r="A478" s="167"/>
      <c r="C478" s="213"/>
      <c r="D478" s="214"/>
    </row>
    <row r="479" spans="1:4">
      <c r="A479" s="167"/>
      <c r="C479" s="213"/>
      <c r="D479" s="214"/>
    </row>
    <row r="480" spans="1:4">
      <c r="A480" s="167"/>
      <c r="C480" s="213"/>
      <c r="D480" s="214"/>
    </row>
    <row r="481" spans="1:4">
      <c r="A481" s="167"/>
      <c r="C481" s="213"/>
      <c r="D481" s="214"/>
    </row>
    <row r="482" spans="1:4">
      <c r="A482" s="167"/>
      <c r="C482" s="213"/>
      <c r="D482" s="214"/>
    </row>
    <row r="483" spans="1:4">
      <c r="A483" s="167"/>
      <c r="C483" s="213"/>
      <c r="D483" s="214"/>
    </row>
    <row r="484" spans="1:4">
      <c r="A484" s="167"/>
      <c r="C484" s="213"/>
      <c r="D484" s="214"/>
    </row>
    <row r="485" spans="1:4">
      <c r="A485" s="167"/>
      <c r="C485" s="213"/>
      <c r="D485" s="214"/>
    </row>
    <row r="486" spans="1:4">
      <c r="A486" s="167"/>
      <c r="C486" s="213"/>
      <c r="D486" s="214"/>
    </row>
    <row r="487" spans="1:4">
      <c r="A487" s="167"/>
      <c r="C487" s="213"/>
      <c r="D487" s="214"/>
    </row>
    <row r="488" spans="1:4">
      <c r="A488" s="167"/>
      <c r="C488" s="213"/>
      <c r="D488" s="214"/>
    </row>
    <row r="489" spans="1:4">
      <c r="A489" s="167"/>
      <c r="C489" s="213"/>
      <c r="D489" s="214"/>
    </row>
    <row r="490" spans="1:4">
      <c r="A490" s="167"/>
      <c r="C490" s="213"/>
      <c r="D490" s="214"/>
    </row>
    <row r="491" spans="1:4" s="143" customFormat="1">
      <c r="A491" s="167"/>
      <c r="B491" s="167"/>
      <c r="C491" s="213"/>
      <c r="D491" s="214"/>
    </row>
    <row r="492" spans="1:4" s="143" customFormat="1">
      <c r="A492" s="167"/>
      <c r="B492" s="167"/>
      <c r="C492" s="213"/>
      <c r="D492" s="214"/>
    </row>
    <row r="493" spans="1:4" s="143" customFormat="1">
      <c r="A493" s="167"/>
      <c r="B493" s="167"/>
      <c r="C493" s="213"/>
      <c r="D493" s="214"/>
    </row>
    <row r="494" spans="1:4" s="143" customFormat="1">
      <c r="A494" s="167"/>
      <c r="B494" s="167"/>
      <c r="C494" s="213"/>
      <c r="D494" s="214"/>
    </row>
    <row r="495" spans="1:4" s="143" customFormat="1">
      <c r="A495" s="167"/>
      <c r="B495" s="167"/>
      <c r="C495" s="213"/>
      <c r="D495" s="214"/>
    </row>
    <row r="496" spans="1:4" s="143" customFormat="1">
      <c r="A496" s="167"/>
      <c r="B496" s="167"/>
      <c r="C496" s="213"/>
      <c r="D496" s="214"/>
    </row>
    <row r="497" spans="1:4" s="143" customFormat="1">
      <c r="A497" s="167"/>
      <c r="B497" s="167"/>
      <c r="C497" s="213"/>
      <c r="D497" s="214"/>
    </row>
    <row r="498" spans="1:4" s="143" customFormat="1">
      <c r="A498" s="167"/>
      <c r="B498" s="167"/>
      <c r="C498" s="213"/>
      <c r="D498" s="214"/>
    </row>
    <row r="499" spans="1:4" s="143" customFormat="1">
      <c r="A499" s="167"/>
      <c r="B499" s="167"/>
      <c r="C499" s="213"/>
      <c r="D499" s="214"/>
    </row>
    <row r="500" spans="1:4" s="143" customFormat="1">
      <c r="A500" s="167"/>
      <c r="B500" s="167"/>
      <c r="C500" s="213"/>
      <c r="D500" s="214"/>
    </row>
    <row r="501" spans="1:4" s="143" customFormat="1">
      <c r="A501" s="167"/>
      <c r="B501" s="167"/>
      <c r="C501" s="213"/>
      <c r="D501" s="214"/>
    </row>
    <row r="502" spans="1:4" s="143" customFormat="1">
      <c r="A502" s="167"/>
      <c r="B502" s="167"/>
      <c r="C502" s="213"/>
      <c r="D502" s="214"/>
    </row>
    <row r="503" spans="1:4" s="143" customFormat="1">
      <c r="A503" s="167"/>
      <c r="B503" s="167"/>
      <c r="C503" s="213"/>
      <c r="D503" s="214"/>
    </row>
    <row r="504" spans="1:4" s="143" customFormat="1">
      <c r="A504" s="167"/>
      <c r="B504" s="167"/>
      <c r="C504" s="213"/>
      <c r="D504" s="214"/>
    </row>
    <row r="505" spans="1:4" s="143" customFormat="1">
      <c r="A505" s="167"/>
      <c r="B505" s="167"/>
      <c r="C505" s="213"/>
      <c r="D505" s="214"/>
    </row>
    <row r="506" spans="1:4" s="143" customFormat="1">
      <c r="A506" s="167"/>
      <c r="B506" s="167"/>
      <c r="C506" s="213"/>
      <c r="D506" s="214"/>
    </row>
    <row r="507" spans="1:4" s="143" customFormat="1">
      <c r="A507" s="167"/>
      <c r="B507" s="167"/>
      <c r="C507" s="213"/>
      <c r="D507" s="214"/>
    </row>
    <row r="508" spans="1:4" s="143" customFormat="1">
      <c r="A508" s="167"/>
      <c r="B508" s="167"/>
      <c r="C508" s="213"/>
      <c r="D508" s="214"/>
    </row>
    <row r="509" spans="1:4" s="143" customFormat="1">
      <c r="A509" s="167"/>
      <c r="B509" s="167"/>
      <c r="C509" s="213"/>
      <c r="D509" s="214"/>
    </row>
    <row r="510" spans="1:4" s="143" customFormat="1">
      <c r="A510" s="167"/>
      <c r="B510" s="167"/>
      <c r="C510" s="213"/>
      <c r="D510" s="214"/>
    </row>
    <row r="511" spans="1:4" s="143" customFormat="1">
      <c r="A511" s="167"/>
      <c r="B511" s="167"/>
      <c r="C511" s="213"/>
      <c r="D511" s="214"/>
    </row>
    <row r="512" spans="1:4" s="143" customFormat="1">
      <c r="A512" s="167"/>
      <c r="B512" s="167"/>
      <c r="C512" s="213"/>
      <c r="D512" s="214"/>
    </row>
    <row r="513" spans="1:4" s="143" customFormat="1">
      <c r="A513" s="167"/>
      <c r="B513" s="167"/>
      <c r="C513" s="213"/>
      <c r="D513" s="214"/>
    </row>
    <row r="514" spans="1:4" s="143" customFormat="1">
      <c r="A514" s="167"/>
      <c r="B514" s="167"/>
      <c r="C514" s="213"/>
      <c r="D514" s="214"/>
    </row>
    <row r="515" spans="1:4" s="143" customFormat="1">
      <c r="A515" s="167"/>
      <c r="B515" s="167"/>
      <c r="C515" s="213"/>
      <c r="D515" s="214"/>
    </row>
    <row r="516" spans="1:4" s="143" customFormat="1">
      <c r="A516" s="167"/>
      <c r="B516" s="167"/>
      <c r="C516" s="213"/>
      <c r="D516" s="214"/>
    </row>
    <row r="517" spans="1:4" s="143" customFormat="1">
      <c r="A517" s="167"/>
      <c r="B517" s="167"/>
      <c r="C517" s="213"/>
      <c r="D517" s="214"/>
    </row>
    <row r="518" spans="1:4" s="143" customFormat="1">
      <c r="A518" s="167"/>
      <c r="B518" s="167"/>
      <c r="C518" s="213"/>
      <c r="D518" s="214"/>
    </row>
    <row r="519" spans="1:4" s="143" customFormat="1" ht="18" customHeight="1">
      <c r="A519" s="167"/>
      <c r="B519" s="167"/>
      <c r="C519" s="213"/>
      <c r="D519" s="214"/>
    </row>
    <row r="520" spans="1:4">
      <c r="A520" s="167"/>
      <c r="C520" s="213"/>
      <c r="D520" s="214"/>
    </row>
    <row r="521" spans="1:4" s="143" customFormat="1">
      <c r="A521" s="167"/>
      <c r="B521" s="167"/>
      <c r="C521" s="213"/>
      <c r="D521" s="214"/>
    </row>
    <row r="522" spans="1:4" s="143" customFormat="1">
      <c r="A522" s="167"/>
      <c r="B522" s="167"/>
      <c r="C522" s="213"/>
      <c r="D522" s="214"/>
    </row>
    <row r="523" spans="1:4" s="143" customFormat="1">
      <c r="A523" s="167"/>
      <c r="B523" s="167"/>
      <c r="C523" s="213"/>
      <c r="D523" s="214"/>
    </row>
    <row r="524" spans="1:4" s="143" customFormat="1" ht="18" customHeight="1">
      <c r="A524" s="167"/>
      <c r="B524" s="167"/>
      <c r="C524" s="213"/>
      <c r="D524" s="214"/>
    </row>
    <row r="525" spans="1:4">
      <c r="A525" s="167"/>
      <c r="C525" s="213"/>
      <c r="D525" s="214"/>
    </row>
    <row r="526" spans="1:4" ht="14.25" customHeight="1">
      <c r="A526" s="167"/>
      <c r="C526" s="213"/>
      <c r="D526" s="214"/>
    </row>
    <row r="527" spans="1:4" ht="14.25" customHeight="1">
      <c r="A527" s="167"/>
      <c r="C527" s="213"/>
      <c r="D527" s="214"/>
    </row>
    <row r="528" spans="1:4" ht="14.25" customHeight="1">
      <c r="A528" s="167"/>
      <c r="C528" s="213"/>
      <c r="D528" s="214"/>
    </row>
    <row r="529" spans="1:4">
      <c r="A529" s="167"/>
      <c r="C529" s="213"/>
      <c r="D529" s="214"/>
    </row>
    <row r="530" spans="1:4" ht="14.25" customHeight="1">
      <c r="A530" s="167"/>
      <c r="C530" s="213"/>
      <c r="D530" s="214"/>
    </row>
    <row r="531" spans="1:4">
      <c r="A531" s="167"/>
      <c r="C531" s="213"/>
      <c r="D531" s="214"/>
    </row>
    <row r="532" spans="1:4" ht="14.25" customHeight="1">
      <c r="A532" s="167"/>
      <c r="C532" s="213"/>
      <c r="D532" s="214"/>
    </row>
    <row r="533" spans="1:4">
      <c r="A533" s="167"/>
      <c r="C533" s="213"/>
      <c r="D533" s="214"/>
    </row>
    <row r="534" spans="1:4" s="143" customFormat="1" ht="30" customHeight="1">
      <c r="A534" s="167"/>
      <c r="B534" s="167"/>
      <c r="C534" s="213"/>
      <c r="D534" s="214"/>
    </row>
    <row r="535" spans="1:4" s="143" customFormat="1">
      <c r="A535" s="167"/>
      <c r="B535" s="167"/>
      <c r="C535" s="213"/>
      <c r="D535" s="214"/>
    </row>
    <row r="536" spans="1:4" s="143" customFormat="1">
      <c r="A536" s="167"/>
      <c r="B536" s="167"/>
      <c r="C536" s="213"/>
      <c r="D536" s="214"/>
    </row>
    <row r="537" spans="1:4" s="143" customFormat="1">
      <c r="A537" s="167"/>
      <c r="B537" s="167"/>
      <c r="C537" s="213"/>
      <c r="D537" s="214"/>
    </row>
    <row r="538" spans="1:4" s="143" customFormat="1">
      <c r="A538" s="167"/>
      <c r="B538" s="167"/>
      <c r="C538" s="213"/>
      <c r="D538" s="214"/>
    </row>
    <row r="539" spans="1:4" s="143" customFormat="1">
      <c r="A539" s="167"/>
      <c r="B539" s="167"/>
      <c r="C539" s="213"/>
      <c r="D539" s="214"/>
    </row>
    <row r="540" spans="1:4" s="143" customFormat="1">
      <c r="A540" s="167"/>
      <c r="B540" s="167"/>
      <c r="C540" s="213"/>
      <c r="D540" s="214"/>
    </row>
    <row r="541" spans="1:4" s="143" customFormat="1">
      <c r="A541" s="167"/>
      <c r="B541" s="167"/>
      <c r="C541" s="213"/>
      <c r="D541" s="214"/>
    </row>
    <row r="542" spans="1:4" s="143" customFormat="1">
      <c r="A542" s="167"/>
      <c r="B542" s="167"/>
      <c r="C542" s="213"/>
      <c r="D542" s="214"/>
    </row>
    <row r="543" spans="1:4" s="143" customFormat="1">
      <c r="A543" s="167"/>
      <c r="B543" s="167"/>
      <c r="C543" s="213"/>
      <c r="D543" s="214"/>
    </row>
    <row r="544" spans="1:4" s="143" customFormat="1">
      <c r="A544" s="167"/>
      <c r="B544" s="167"/>
      <c r="C544" s="213"/>
      <c r="D544" s="214"/>
    </row>
    <row r="545" spans="1:4" s="143" customFormat="1">
      <c r="A545" s="167"/>
      <c r="B545" s="167"/>
      <c r="C545" s="213"/>
      <c r="D545" s="214"/>
    </row>
    <row r="546" spans="1:4" s="143" customFormat="1">
      <c r="A546" s="167"/>
      <c r="B546" s="167"/>
      <c r="C546" s="213"/>
      <c r="D546" s="214"/>
    </row>
    <row r="547" spans="1:4" s="143" customFormat="1">
      <c r="A547" s="167"/>
      <c r="B547" s="167"/>
      <c r="C547" s="213"/>
      <c r="D547" s="214"/>
    </row>
    <row r="548" spans="1:4" s="143" customFormat="1">
      <c r="A548" s="167"/>
      <c r="B548" s="167"/>
      <c r="C548" s="213"/>
      <c r="D548" s="214"/>
    </row>
    <row r="549" spans="1:4">
      <c r="A549" s="167"/>
      <c r="C549" s="213"/>
      <c r="D549" s="214"/>
    </row>
    <row r="550" spans="1:4">
      <c r="A550" s="167"/>
      <c r="C550" s="213"/>
      <c r="D550" s="214"/>
    </row>
    <row r="551" spans="1:4" ht="18" customHeight="1">
      <c r="A551" s="167"/>
      <c r="C551" s="213"/>
      <c r="D551" s="214"/>
    </row>
    <row r="552" spans="1:4" ht="20.25" customHeight="1">
      <c r="A552" s="167"/>
      <c r="C552" s="213"/>
      <c r="D552" s="214"/>
    </row>
    <row r="553" spans="1:4">
      <c r="A553" s="167"/>
      <c r="C553" s="213"/>
      <c r="D553" s="214"/>
    </row>
    <row r="554" spans="1:4">
      <c r="A554" s="167"/>
      <c r="C554" s="213"/>
      <c r="D554" s="214"/>
    </row>
    <row r="555" spans="1:4">
      <c r="A555" s="167"/>
      <c r="C555" s="213"/>
      <c r="D555" s="214"/>
    </row>
    <row r="556" spans="1:4">
      <c r="A556" s="167"/>
      <c r="C556" s="213"/>
      <c r="D556" s="214"/>
    </row>
    <row r="557" spans="1:4">
      <c r="A557" s="167"/>
      <c r="C557" s="213"/>
      <c r="D557" s="214"/>
    </row>
    <row r="558" spans="1:4">
      <c r="A558" s="167"/>
      <c r="C558" s="213"/>
      <c r="D558" s="214"/>
    </row>
    <row r="559" spans="1:4">
      <c r="A559" s="167"/>
      <c r="C559" s="213"/>
      <c r="D559" s="214"/>
    </row>
    <row r="560" spans="1:4">
      <c r="A560" s="167"/>
      <c r="C560" s="213"/>
      <c r="D560" s="214"/>
    </row>
    <row r="561" spans="1:4">
      <c r="A561" s="167"/>
      <c r="C561" s="213"/>
      <c r="D561" s="214"/>
    </row>
    <row r="562" spans="1:4">
      <c r="A562" s="167"/>
      <c r="C562" s="213"/>
      <c r="D562" s="214"/>
    </row>
    <row r="563" spans="1:4">
      <c r="A563" s="167"/>
      <c r="C563" s="213"/>
      <c r="D563" s="214"/>
    </row>
    <row r="564" spans="1:4">
      <c r="A564" s="167"/>
      <c r="C564" s="213"/>
      <c r="D564" s="214"/>
    </row>
    <row r="565" spans="1:4">
      <c r="A565" s="167"/>
      <c r="C565" s="213"/>
      <c r="D565" s="214"/>
    </row>
    <row r="566" spans="1:4">
      <c r="A566" s="167"/>
      <c r="C566" s="213"/>
      <c r="D566" s="214"/>
    </row>
    <row r="567" spans="1:4">
      <c r="A567" s="167"/>
      <c r="C567" s="213"/>
      <c r="D567" s="214"/>
    </row>
    <row r="568" spans="1:4">
      <c r="A568" s="167"/>
      <c r="C568" s="213"/>
      <c r="D568" s="214"/>
    </row>
    <row r="569" spans="1:4">
      <c r="A569" s="167"/>
      <c r="C569" s="213"/>
      <c r="D569" s="214"/>
    </row>
    <row r="570" spans="1:4">
      <c r="A570" s="167"/>
      <c r="C570" s="213"/>
      <c r="D570" s="214"/>
    </row>
    <row r="571" spans="1:4">
      <c r="A571" s="167"/>
      <c r="C571" s="213"/>
      <c r="D571" s="214"/>
    </row>
    <row r="572" spans="1:4">
      <c r="A572" s="167"/>
      <c r="C572" s="213"/>
      <c r="D572" s="214"/>
    </row>
    <row r="573" spans="1:4">
      <c r="A573" s="167"/>
      <c r="C573" s="213"/>
      <c r="D573" s="214"/>
    </row>
    <row r="574" spans="1:4">
      <c r="A574" s="167"/>
      <c r="C574" s="213"/>
      <c r="D574" s="214"/>
    </row>
    <row r="575" spans="1:4">
      <c r="A575" s="167"/>
      <c r="C575" s="213"/>
      <c r="D575" s="214"/>
    </row>
    <row r="576" spans="1:4">
      <c r="A576" s="167"/>
      <c r="C576" s="213"/>
      <c r="D576" s="214"/>
    </row>
    <row r="577" spans="1:4">
      <c r="A577" s="167"/>
      <c r="C577" s="213"/>
      <c r="D577" s="214"/>
    </row>
    <row r="578" spans="1:4">
      <c r="A578" s="167"/>
      <c r="C578" s="213"/>
      <c r="D578" s="214"/>
    </row>
    <row r="579" spans="1:4">
      <c r="A579" s="167"/>
      <c r="C579" s="213"/>
      <c r="D579" s="214"/>
    </row>
    <row r="580" spans="1:4">
      <c r="A580" s="167"/>
      <c r="C580" s="213"/>
      <c r="D580" s="214"/>
    </row>
    <row r="581" spans="1:4">
      <c r="A581" s="167"/>
      <c r="C581" s="213"/>
      <c r="D581" s="214"/>
    </row>
    <row r="582" spans="1:4">
      <c r="A582" s="167"/>
      <c r="C582" s="213"/>
      <c r="D582" s="214"/>
    </row>
    <row r="583" spans="1:4">
      <c r="A583" s="167"/>
      <c r="C583" s="213"/>
      <c r="D583" s="214"/>
    </row>
    <row r="584" spans="1:4">
      <c r="A584" s="167"/>
      <c r="C584" s="213"/>
      <c r="D584" s="214"/>
    </row>
    <row r="585" spans="1:4">
      <c r="A585" s="167"/>
      <c r="C585" s="213"/>
      <c r="D585" s="214"/>
    </row>
    <row r="586" spans="1:4">
      <c r="A586" s="167"/>
      <c r="C586" s="213"/>
      <c r="D586" s="214"/>
    </row>
    <row r="587" spans="1:4">
      <c r="A587" s="167"/>
      <c r="C587" s="213"/>
      <c r="D587" s="214"/>
    </row>
    <row r="588" spans="1:4">
      <c r="A588" s="167"/>
      <c r="C588" s="213"/>
      <c r="D588" s="214"/>
    </row>
    <row r="589" spans="1:4">
      <c r="A589" s="167"/>
      <c r="C589" s="213"/>
      <c r="D589" s="214"/>
    </row>
    <row r="590" spans="1:4">
      <c r="A590" s="167"/>
      <c r="C590" s="213"/>
      <c r="D590" s="214"/>
    </row>
    <row r="591" spans="1:4">
      <c r="A591" s="167"/>
      <c r="C591" s="213"/>
      <c r="D591" s="214"/>
    </row>
    <row r="592" spans="1:4">
      <c r="A592" s="167"/>
      <c r="C592" s="213"/>
      <c r="D592" s="214"/>
    </row>
    <row r="593" spans="1:4">
      <c r="A593" s="167"/>
      <c r="C593" s="213"/>
      <c r="D593" s="214"/>
    </row>
    <row r="594" spans="1:4">
      <c r="A594" s="167"/>
      <c r="C594" s="213"/>
      <c r="D594" s="214"/>
    </row>
    <row r="595" spans="1:4">
      <c r="A595" s="167"/>
      <c r="C595" s="213"/>
      <c r="D595" s="214"/>
    </row>
    <row r="596" spans="1:4">
      <c r="A596" s="167"/>
      <c r="C596" s="213"/>
      <c r="D596" s="214"/>
    </row>
    <row r="597" spans="1:4">
      <c r="A597" s="167"/>
      <c r="C597" s="213"/>
      <c r="D597" s="214"/>
    </row>
    <row r="598" spans="1:4">
      <c r="A598" s="167"/>
      <c r="C598" s="213"/>
      <c r="D598" s="214"/>
    </row>
    <row r="599" spans="1:4">
      <c r="A599" s="167"/>
      <c r="C599" s="213"/>
      <c r="D599" s="214"/>
    </row>
    <row r="600" spans="1:4">
      <c r="A600" s="167"/>
      <c r="C600" s="213"/>
      <c r="D600" s="214"/>
    </row>
    <row r="601" spans="1:4">
      <c r="A601" s="167"/>
      <c r="C601" s="213"/>
      <c r="D601" s="214"/>
    </row>
    <row r="602" spans="1:4">
      <c r="A602" s="167"/>
      <c r="C602" s="213"/>
      <c r="D602" s="214"/>
    </row>
    <row r="603" spans="1:4">
      <c r="A603" s="167"/>
      <c r="C603" s="213"/>
      <c r="D603" s="214"/>
    </row>
    <row r="604" spans="1:4">
      <c r="A604" s="167"/>
      <c r="C604" s="213"/>
      <c r="D604" s="214"/>
    </row>
    <row r="605" spans="1:4">
      <c r="A605" s="167"/>
      <c r="C605" s="213"/>
      <c r="D605" s="214"/>
    </row>
    <row r="606" spans="1:4">
      <c r="A606" s="167"/>
      <c r="C606" s="213"/>
      <c r="D606" s="214"/>
    </row>
    <row r="607" spans="1:4">
      <c r="A607" s="167"/>
      <c r="C607" s="213"/>
      <c r="D607" s="214"/>
    </row>
    <row r="608" spans="1:4">
      <c r="A608" s="167"/>
      <c r="C608" s="213"/>
      <c r="D608" s="214"/>
    </row>
    <row r="609" spans="1:4">
      <c r="A609" s="167"/>
      <c r="C609" s="213"/>
      <c r="D609" s="214"/>
    </row>
    <row r="610" spans="1:4">
      <c r="A610" s="167"/>
      <c r="C610" s="213"/>
      <c r="D610" s="214"/>
    </row>
    <row r="611" spans="1:4">
      <c r="A611" s="167"/>
      <c r="C611" s="213"/>
      <c r="D611" s="214"/>
    </row>
    <row r="612" spans="1:4">
      <c r="A612" s="167"/>
      <c r="C612" s="213"/>
      <c r="D612" s="214"/>
    </row>
    <row r="613" spans="1:4">
      <c r="A613" s="167"/>
      <c r="C613" s="213"/>
      <c r="D613" s="214"/>
    </row>
    <row r="614" spans="1:4">
      <c r="A614" s="167"/>
      <c r="C614" s="213"/>
      <c r="D614" s="214"/>
    </row>
    <row r="615" spans="1:4">
      <c r="A615" s="167"/>
      <c r="C615" s="213"/>
      <c r="D615" s="214"/>
    </row>
    <row r="616" spans="1:4">
      <c r="A616" s="167"/>
      <c r="C616" s="213"/>
      <c r="D616" s="214"/>
    </row>
    <row r="617" spans="1:4">
      <c r="A617" s="167"/>
      <c r="C617" s="213"/>
      <c r="D617" s="214"/>
    </row>
    <row r="618" spans="1:4">
      <c r="A618" s="167"/>
      <c r="C618" s="213"/>
      <c r="D618" s="214"/>
    </row>
    <row r="619" spans="1:4">
      <c r="A619" s="167"/>
      <c r="C619" s="213"/>
      <c r="D619" s="214"/>
    </row>
    <row r="620" spans="1:4">
      <c r="A620" s="167"/>
      <c r="C620" s="213"/>
      <c r="D620" s="214"/>
    </row>
    <row r="621" spans="1:4">
      <c r="A621" s="167"/>
      <c r="C621" s="213"/>
      <c r="D621" s="214"/>
    </row>
    <row r="622" spans="1:4">
      <c r="A622" s="167"/>
      <c r="C622" s="213"/>
      <c r="D622" s="214"/>
    </row>
    <row r="623" spans="1:4">
      <c r="A623" s="167"/>
      <c r="C623" s="213"/>
      <c r="D623" s="214"/>
    </row>
    <row r="624" spans="1:4">
      <c r="A624" s="167"/>
      <c r="C624" s="213"/>
      <c r="D624" s="214"/>
    </row>
    <row r="625" spans="1:4">
      <c r="A625" s="167"/>
      <c r="C625" s="213"/>
      <c r="D625" s="214"/>
    </row>
    <row r="626" spans="1:4">
      <c r="A626" s="167"/>
      <c r="C626" s="213"/>
      <c r="D626" s="214"/>
    </row>
    <row r="627" spans="1:4">
      <c r="A627" s="167"/>
      <c r="C627" s="213"/>
      <c r="D627" s="214"/>
    </row>
    <row r="628" spans="1:4">
      <c r="A628" s="167"/>
      <c r="C628" s="213"/>
      <c r="D628" s="214"/>
    </row>
    <row r="629" spans="1:4">
      <c r="A629" s="167"/>
      <c r="C629" s="213"/>
      <c r="D629" s="214"/>
    </row>
    <row r="630" spans="1:4">
      <c r="A630" s="167"/>
      <c r="C630" s="213"/>
      <c r="D630" s="214"/>
    </row>
    <row r="631" spans="1:4">
      <c r="A631" s="167"/>
      <c r="C631" s="213"/>
      <c r="D631" s="214"/>
    </row>
    <row r="632" spans="1:4">
      <c r="A632" s="167"/>
      <c r="C632" s="213"/>
      <c r="D632" s="214"/>
    </row>
    <row r="633" spans="1:4">
      <c r="A633" s="167"/>
      <c r="C633" s="213"/>
      <c r="D633" s="214"/>
    </row>
    <row r="634" spans="1:4">
      <c r="A634" s="167"/>
      <c r="C634" s="213"/>
      <c r="D634" s="214"/>
    </row>
    <row r="635" spans="1:4">
      <c r="A635" s="167"/>
      <c r="C635" s="213"/>
      <c r="D635" s="214"/>
    </row>
    <row r="636" spans="1:4">
      <c r="A636" s="167"/>
      <c r="C636" s="213"/>
      <c r="D636" s="214"/>
    </row>
    <row r="637" spans="1:4">
      <c r="A637" s="167"/>
      <c r="C637" s="213"/>
      <c r="D637" s="214"/>
    </row>
    <row r="638" spans="1:4">
      <c r="A638" s="167"/>
      <c r="C638" s="213"/>
      <c r="D638" s="214"/>
    </row>
    <row r="639" spans="1:4">
      <c r="A639" s="167"/>
      <c r="C639" s="213"/>
      <c r="D639" s="214"/>
    </row>
    <row r="640" spans="1:4">
      <c r="A640" s="167"/>
      <c r="C640" s="213"/>
      <c r="D640" s="214"/>
    </row>
    <row r="641" spans="1:4">
      <c r="A641" s="167"/>
      <c r="C641" s="213"/>
      <c r="D641" s="214"/>
    </row>
    <row r="642" spans="1:4">
      <c r="A642" s="167"/>
      <c r="C642" s="213"/>
      <c r="D642" s="214"/>
    </row>
    <row r="643" spans="1:4">
      <c r="A643" s="167"/>
      <c r="C643" s="213"/>
      <c r="D643" s="214"/>
    </row>
    <row r="644" spans="1:4">
      <c r="A644" s="167"/>
      <c r="C644" s="213"/>
      <c r="D644" s="214"/>
    </row>
    <row r="645" spans="1:4">
      <c r="A645" s="167"/>
      <c r="C645" s="213"/>
      <c r="D645" s="214"/>
    </row>
    <row r="646" spans="1:4">
      <c r="A646" s="167"/>
      <c r="C646" s="213"/>
      <c r="D646" s="214"/>
    </row>
    <row r="647" spans="1:4">
      <c r="A647" s="167"/>
      <c r="C647" s="213"/>
      <c r="D647" s="214"/>
    </row>
    <row r="648" spans="1:4">
      <c r="A648" s="167"/>
      <c r="C648" s="213"/>
      <c r="D648" s="214"/>
    </row>
    <row r="649" spans="1:4">
      <c r="A649" s="167"/>
      <c r="C649" s="213"/>
      <c r="D649" s="214"/>
    </row>
    <row r="650" spans="1:4">
      <c r="A650" s="167"/>
      <c r="C650" s="213"/>
      <c r="D650" s="214"/>
    </row>
    <row r="651" spans="1:4">
      <c r="A651" s="167"/>
      <c r="C651" s="213"/>
      <c r="D651" s="214"/>
    </row>
    <row r="652" spans="1:4">
      <c r="A652" s="167"/>
      <c r="C652" s="213"/>
      <c r="D652" s="214"/>
    </row>
    <row r="653" spans="1:4">
      <c r="A653" s="167"/>
      <c r="C653" s="213"/>
      <c r="D653" s="214"/>
    </row>
    <row r="654" spans="1:4">
      <c r="A654" s="167"/>
      <c r="C654" s="213"/>
      <c r="D654" s="214"/>
    </row>
    <row r="655" spans="1:4">
      <c r="A655" s="167"/>
      <c r="C655" s="213"/>
      <c r="D655" s="214"/>
    </row>
    <row r="656" spans="1:4">
      <c r="A656" s="167"/>
      <c r="C656" s="213"/>
      <c r="D656" s="214"/>
    </row>
    <row r="657" spans="1:4">
      <c r="A657" s="167"/>
      <c r="C657" s="213"/>
      <c r="D657" s="214"/>
    </row>
    <row r="658" spans="1:4">
      <c r="A658" s="167"/>
      <c r="C658" s="213"/>
      <c r="D658" s="214"/>
    </row>
    <row r="659" spans="1:4">
      <c r="A659" s="167"/>
      <c r="C659" s="213"/>
      <c r="D659" s="214"/>
    </row>
    <row r="660" spans="1:4">
      <c r="A660" s="167"/>
      <c r="C660" s="213"/>
      <c r="D660" s="214"/>
    </row>
    <row r="661" spans="1:4">
      <c r="A661" s="167"/>
      <c r="C661" s="213"/>
      <c r="D661" s="214"/>
    </row>
    <row r="662" spans="1:4">
      <c r="A662" s="167"/>
      <c r="C662" s="213"/>
      <c r="D662" s="214"/>
    </row>
    <row r="663" spans="1:4">
      <c r="A663" s="167"/>
      <c r="C663" s="213"/>
      <c r="D663" s="214"/>
    </row>
    <row r="664" spans="1:4">
      <c r="A664" s="167"/>
      <c r="C664" s="213"/>
      <c r="D664" s="214"/>
    </row>
    <row r="665" spans="1:4">
      <c r="A665" s="167"/>
      <c r="C665" s="213"/>
      <c r="D665" s="214"/>
    </row>
    <row r="666" spans="1:4">
      <c r="A666" s="167"/>
      <c r="C666" s="213"/>
      <c r="D666" s="214"/>
    </row>
    <row r="667" spans="1:4">
      <c r="A667" s="167"/>
      <c r="C667" s="213"/>
      <c r="D667" s="214"/>
    </row>
    <row r="668" spans="1:4">
      <c r="A668" s="167"/>
      <c r="C668" s="213"/>
      <c r="D668" s="214"/>
    </row>
    <row r="669" spans="1:4">
      <c r="A669" s="167"/>
      <c r="C669" s="213"/>
      <c r="D669" s="214"/>
    </row>
    <row r="670" spans="1:4">
      <c r="A670" s="167"/>
      <c r="C670" s="213"/>
      <c r="D670" s="214"/>
    </row>
    <row r="671" spans="1:4">
      <c r="A671" s="167"/>
      <c r="C671" s="213"/>
      <c r="D671" s="214"/>
    </row>
    <row r="672" spans="1:4">
      <c r="A672" s="167"/>
      <c r="C672" s="213"/>
      <c r="D672" s="214"/>
    </row>
    <row r="673" spans="1:4">
      <c r="A673" s="167"/>
      <c r="C673" s="213"/>
      <c r="D673" s="214"/>
    </row>
    <row r="674" spans="1:4">
      <c r="A674" s="167"/>
      <c r="C674" s="213"/>
      <c r="D674" s="214"/>
    </row>
    <row r="675" spans="1:4">
      <c r="A675" s="167"/>
      <c r="C675" s="213"/>
      <c r="D675" s="214"/>
    </row>
    <row r="676" spans="1:4">
      <c r="A676" s="167"/>
      <c r="C676" s="213"/>
      <c r="D676" s="214"/>
    </row>
    <row r="677" spans="1:4">
      <c r="A677" s="167"/>
      <c r="C677" s="213"/>
      <c r="D677" s="214"/>
    </row>
    <row r="678" spans="1:4">
      <c r="A678" s="167"/>
      <c r="C678" s="213"/>
      <c r="D678" s="214"/>
    </row>
    <row r="679" spans="1:4">
      <c r="A679" s="167"/>
      <c r="C679" s="213"/>
      <c r="D679" s="214"/>
    </row>
    <row r="680" spans="1:4">
      <c r="A680" s="167"/>
      <c r="C680" s="213"/>
      <c r="D680" s="214"/>
    </row>
    <row r="681" spans="1:4">
      <c r="A681" s="167"/>
      <c r="C681" s="213"/>
      <c r="D681" s="214"/>
    </row>
    <row r="682" spans="1:4">
      <c r="A682" s="167"/>
      <c r="C682" s="213"/>
      <c r="D682" s="214"/>
    </row>
    <row r="683" spans="1:4">
      <c r="A683" s="167"/>
      <c r="C683" s="213"/>
      <c r="D683" s="214"/>
    </row>
    <row r="684" spans="1:4">
      <c r="A684" s="167"/>
      <c r="C684" s="213"/>
      <c r="D684" s="214"/>
    </row>
    <row r="685" spans="1:4">
      <c r="A685" s="167"/>
      <c r="C685" s="213"/>
      <c r="D685" s="214"/>
    </row>
    <row r="686" spans="1:4">
      <c r="A686" s="167"/>
      <c r="C686" s="213"/>
      <c r="D686" s="214"/>
    </row>
    <row r="687" spans="1:4">
      <c r="A687" s="167"/>
      <c r="C687" s="213"/>
      <c r="D687" s="214"/>
    </row>
    <row r="688" spans="1:4">
      <c r="A688" s="167"/>
      <c r="C688" s="213"/>
      <c r="D688" s="214"/>
    </row>
    <row r="689" spans="1:4">
      <c r="A689" s="167"/>
      <c r="C689" s="213"/>
      <c r="D689" s="214"/>
    </row>
    <row r="690" spans="1:4">
      <c r="A690" s="167"/>
      <c r="C690" s="213"/>
      <c r="D690" s="214"/>
    </row>
    <row r="691" spans="1:4">
      <c r="A691" s="167"/>
      <c r="C691" s="213"/>
      <c r="D691" s="214"/>
    </row>
    <row r="692" spans="1:4">
      <c r="A692" s="167"/>
      <c r="C692" s="213"/>
      <c r="D692" s="214"/>
    </row>
    <row r="693" spans="1:4">
      <c r="A693" s="167"/>
      <c r="C693" s="213"/>
      <c r="D693" s="214"/>
    </row>
    <row r="694" spans="1:4">
      <c r="A694" s="167"/>
      <c r="C694" s="213"/>
      <c r="D694" s="214"/>
    </row>
    <row r="695" spans="1:4">
      <c r="A695" s="167"/>
      <c r="C695" s="213"/>
      <c r="D695" s="214"/>
    </row>
    <row r="696" spans="1:4">
      <c r="A696" s="167"/>
      <c r="C696" s="213"/>
      <c r="D696" s="214"/>
    </row>
    <row r="697" spans="1:4">
      <c r="A697" s="167"/>
      <c r="C697" s="213"/>
      <c r="D697" s="214"/>
    </row>
    <row r="698" spans="1:4">
      <c r="A698" s="167"/>
      <c r="C698" s="213"/>
      <c r="D698" s="214"/>
    </row>
    <row r="699" spans="1:4">
      <c r="A699" s="167"/>
      <c r="C699" s="213"/>
      <c r="D699" s="214"/>
    </row>
    <row r="700" spans="1:4">
      <c r="A700" s="167"/>
      <c r="C700" s="213"/>
      <c r="D700" s="214"/>
    </row>
    <row r="701" spans="1:4">
      <c r="A701" s="167"/>
      <c r="C701" s="213"/>
      <c r="D701" s="214"/>
    </row>
    <row r="702" spans="1:4">
      <c r="A702" s="167"/>
      <c r="C702" s="213"/>
      <c r="D702" s="214"/>
    </row>
    <row r="703" spans="1:4">
      <c r="A703" s="167"/>
      <c r="C703" s="213"/>
      <c r="D703" s="214"/>
    </row>
    <row r="704" spans="1:4">
      <c r="A704" s="167"/>
      <c r="C704" s="213"/>
      <c r="D704" s="214"/>
    </row>
    <row r="705" spans="1:4">
      <c r="A705" s="167"/>
      <c r="C705" s="213"/>
      <c r="D705" s="214"/>
    </row>
    <row r="706" spans="1:4">
      <c r="A706" s="167"/>
      <c r="C706" s="213"/>
      <c r="D706" s="214"/>
    </row>
    <row r="707" spans="1:4">
      <c r="A707" s="167"/>
      <c r="C707" s="213"/>
      <c r="D707" s="214"/>
    </row>
    <row r="708" spans="1:4">
      <c r="A708" s="167"/>
      <c r="C708" s="213"/>
      <c r="D708" s="214"/>
    </row>
    <row r="709" spans="1:4">
      <c r="A709" s="167"/>
      <c r="C709" s="213"/>
      <c r="D709" s="214"/>
    </row>
    <row r="710" spans="1:4">
      <c r="A710" s="167"/>
      <c r="C710" s="213"/>
      <c r="D710" s="214"/>
    </row>
    <row r="711" spans="1:4">
      <c r="A711" s="167"/>
      <c r="C711" s="213"/>
      <c r="D711" s="214"/>
    </row>
    <row r="712" spans="1:4">
      <c r="A712" s="167"/>
      <c r="C712" s="213"/>
      <c r="D712" s="214"/>
    </row>
    <row r="713" spans="1:4">
      <c r="A713" s="167"/>
      <c r="C713" s="213"/>
      <c r="D713" s="214"/>
    </row>
    <row r="714" spans="1:4">
      <c r="A714" s="167"/>
      <c r="C714" s="213"/>
      <c r="D714" s="214"/>
    </row>
    <row r="715" spans="1:4">
      <c r="A715" s="167"/>
      <c r="C715" s="213"/>
      <c r="D715" s="214"/>
    </row>
    <row r="716" spans="1:4">
      <c r="A716" s="167"/>
      <c r="C716" s="213"/>
      <c r="D716" s="214"/>
    </row>
    <row r="717" spans="1:4">
      <c r="A717" s="167"/>
      <c r="C717" s="213"/>
      <c r="D717" s="214"/>
    </row>
    <row r="718" spans="1:4">
      <c r="A718" s="167"/>
      <c r="C718" s="213"/>
      <c r="D718" s="214"/>
    </row>
    <row r="719" spans="1:4">
      <c r="A719" s="167"/>
      <c r="C719" s="213"/>
      <c r="D719" s="214"/>
    </row>
    <row r="720" spans="1:4">
      <c r="A720" s="167"/>
      <c r="C720" s="213"/>
      <c r="D720" s="214"/>
    </row>
    <row r="721" spans="1:4">
      <c r="A721" s="167"/>
      <c r="C721" s="213"/>
      <c r="D721" s="214"/>
    </row>
    <row r="722" spans="1:4">
      <c r="A722" s="167"/>
      <c r="C722" s="213"/>
      <c r="D722" s="214"/>
    </row>
    <row r="723" spans="1:4">
      <c r="A723" s="167"/>
      <c r="C723" s="213"/>
      <c r="D723" s="214"/>
    </row>
    <row r="724" spans="1:4">
      <c r="A724" s="167"/>
      <c r="C724" s="213"/>
      <c r="D724" s="214"/>
    </row>
    <row r="725" spans="1:4">
      <c r="A725" s="167"/>
      <c r="C725" s="213"/>
      <c r="D725" s="214"/>
    </row>
    <row r="726" spans="1:4">
      <c r="A726" s="167"/>
      <c r="C726" s="213"/>
      <c r="D726" s="214"/>
    </row>
    <row r="727" spans="1:4">
      <c r="A727" s="167"/>
      <c r="C727" s="213"/>
      <c r="D727" s="214"/>
    </row>
    <row r="728" spans="1:4">
      <c r="A728" s="167"/>
      <c r="C728" s="213"/>
      <c r="D728" s="214"/>
    </row>
    <row r="729" spans="1:4">
      <c r="A729" s="167"/>
      <c r="C729" s="213"/>
      <c r="D729" s="214"/>
    </row>
    <row r="730" spans="1:4">
      <c r="A730" s="167"/>
      <c r="C730" s="213"/>
      <c r="D730" s="214"/>
    </row>
    <row r="731" spans="1:4">
      <c r="A731" s="167"/>
      <c r="C731" s="213"/>
      <c r="D731" s="214"/>
    </row>
    <row r="732" spans="1:4">
      <c r="A732" s="167"/>
      <c r="C732" s="213"/>
      <c r="D732" s="214"/>
    </row>
    <row r="733" spans="1:4">
      <c r="A733" s="167"/>
      <c r="C733" s="213"/>
      <c r="D733" s="214"/>
    </row>
    <row r="734" spans="1:4">
      <c r="A734" s="167"/>
      <c r="C734" s="213"/>
      <c r="D734" s="214"/>
    </row>
    <row r="735" spans="1:4">
      <c r="A735" s="167"/>
      <c r="C735" s="213"/>
      <c r="D735" s="214"/>
    </row>
    <row r="736" spans="1:4">
      <c r="A736" s="167"/>
      <c r="C736" s="213"/>
      <c r="D736" s="214"/>
    </row>
    <row r="737" spans="1:4">
      <c r="A737" s="167"/>
      <c r="C737" s="213"/>
      <c r="D737" s="214"/>
    </row>
    <row r="738" spans="1:4">
      <c r="A738" s="167"/>
      <c r="C738" s="213"/>
      <c r="D738" s="214"/>
    </row>
    <row r="739" spans="1:4">
      <c r="A739" s="167"/>
      <c r="C739" s="213"/>
      <c r="D739" s="214"/>
    </row>
    <row r="740" spans="1:4">
      <c r="A740" s="167"/>
      <c r="C740" s="213"/>
      <c r="D740" s="214"/>
    </row>
    <row r="741" spans="1:4">
      <c r="A741" s="167"/>
      <c r="C741" s="213"/>
      <c r="D741" s="214"/>
    </row>
    <row r="742" spans="1:4">
      <c r="A742" s="167"/>
      <c r="C742" s="213"/>
      <c r="D742" s="214"/>
    </row>
    <row r="743" spans="1:4">
      <c r="A743" s="167"/>
      <c r="C743" s="213"/>
      <c r="D743" s="214"/>
    </row>
    <row r="744" spans="1:4">
      <c r="A744" s="167"/>
      <c r="C744" s="213"/>
      <c r="D744" s="214"/>
    </row>
    <row r="745" spans="1:4">
      <c r="A745" s="167"/>
      <c r="C745" s="213"/>
      <c r="D745" s="214"/>
    </row>
    <row r="746" spans="1:4">
      <c r="A746" s="167"/>
      <c r="C746" s="213"/>
      <c r="D746" s="214"/>
    </row>
    <row r="747" spans="1:4">
      <c r="A747" s="167"/>
      <c r="C747" s="213"/>
      <c r="D747" s="214"/>
    </row>
    <row r="748" spans="1:4">
      <c r="A748" s="167"/>
      <c r="C748" s="213"/>
      <c r="D748" s="214"/>
    </row>
    <row r="749" spans="1:4">
      <c r="A749" s="167"/>
      <c r="C749" s="213"/>
      <c r="D749" s="214"/>
    </row>
    <row r="750" spans="1:4">
      <c r="A750" s="167"/>
      <c r="C750" s="213"/>
      <c r="D750" s="214"/>
    </row>
    <row r="751" spans="1:4">
      <c r="A751" s="167"/>
      <c r="C751" s="213"/>
      <c r="D751" s="214"/>
    </row>
    <row r="752" spans="1:4">
      <c r="A752" s="167"/>
      <c r="C752" s="213"/>
      <c r="D752" s="214"/>
    </row>
    <row r="753" spans="1:4">
      <c r="A753" s="167"/>
      <c r="C753" s="213"/>
      <c r="D753" s="214"/>
    </row>
    <row r="754" spans="1:4">
      <c r="A754" s="167"/>
      <c r="C754" s="213"/>
      <c r="D754" s="214"/>
    </row>
    <row r="755" spans="1:4">
      <c r="A755" s="167"/>
      <c r="C755" s="213"/>
      <c r="D755" s="214"/>
    </row>
    <row r="756" spans="1:4">
      <c r="A756" s="167"/>
      <c r="C756" s="213"/>
      <c r="D756" s="214"/>
    </row>
    <row r="757" spans="1:4">
      <c r="A757" s="167"/>
      <c r="C757" s="213"/>
      <c r="D757" s="214"/>
    </row>
    <row r="758" spans="1:4">
      <c r="A758" s="167"/>
      <c r="C758" s="213"/>
      <c r="D758" s="214"/>
    </row>
    <row r="759" spans="1:4">
      <c r="A759" s="167"/>
      <c r="C759" s="213"/>
      <c r="D759" s="214"/>
    </row>
    <row r="760" spans="1:4">
      <c r="A760" s="167"/>
      <c r="C760" s="213"/>
      <c r="D760" s="214"/>
    </row>
    <row r="761" spans="1:4">
      <c r="A761" s="167"/>
      <c r="C761" s="213"/>
      <c r="D761" s="214"/>
    </row>
    <row r="762" spans="1:4">
      <c r="A762" s="167"/>
      <c r="C762" s="213"/>
      <c r="D762" s="214"/>
    </row>
    <row r="763" spans="1:4">
      <c r="A763" s="167"/>
      <c r="C763" s="213"/>
      <c r="D763" s="214"/>
    </row>
    <row r="764" spans="1:4">
      <c r="A764" s="167"/>
      <c r="C764" s="213"/>
      <c r="D764" s="214"/>
    </row>
    <row r="765" spans="1:4">
      <c r="A765" s="167"/>
      <c r="C765" s="213"/>
      <c r="D765" s="214"/>
    </row>
    <row r="766" spans="1:4">
      <c r="A766" s="167"/>
      <c r="C766" s="213"/>
      <c r="D766" s="214"/>
    </row>
    <row r="767" spans="1:4">
      <c r="A767" s="167"/>
      <c r="C767" s="213"/>
      <c r="D767" s="214"/>
    </row>
    <row r="768" spans="1:4">
      <c r="A768" s="167"/>
      <c r="C768" s="213"/>
      <c r="D768" s="214"/>
    </row>
    <row r="769" spans="1:4">
      <c r="A769" s="167"/>
      <c r="C769" s="213"/>
      <c r="D769" s="214"/>
    </row>
    <row r="770" spans="1:4">
      <c r="A770" s="167"/>
      <c r="C770" s="213"/>
      <c r="D770" s="214"/>
    </row>
    <row r="771" spans="1:4">
      <c r="A771" s="167"/>
      <c r="C771" s="213"/>
      <c r="D771" s="214"/>
    </row>
    <row r="772" spans="1:4">
      <c r="A772" s="167"/>
      <c r="C772" s="213"/>
      <c r="D772" s="214"/>
    </row>
    <row r="773" spans="1:4">
      <c r="A773" s="167"/>
      <c r="C773" s="213"/>
      <c r="D773" s="214"/>
    </row>
    <row r="774" spans="1:4">
      <c r="A774" s="167"/>
      <c r="C774" s="213"/>
      <c r="D774" s="214"/>
    </row>
    <row r="775" spans="1:4">
      <c r="A775" s="167"/>
      <c r="C775" s="213"/>
      <c r="D775" s="214"/>
    </row>
    <row r="776" spans="1:4">
      <c r="A776" s="167"/>
      <c r="C776" s="213"/>
      <c r="D776" s="214"/>
    </row>
    <row r="777" spans="1:4">
      <c r="A777" s="167"/>
      <c r="C777" s="213"/>
      <c r="D777" s="214"/>
    </row>
    <row r="778" spans="1:4">
      <c r="A778" s="167"/>
      <c r="C778" s="213"/>
      <c r="D778" s="214"/>
    </row>
    <row r="779" spans="1:4">
      <c r="A779" s="167"/>
      <c r="C779" s="213"/>
      <c r="D779" s="214"/>
    </row>
    <row r="780" spans="1:4">
      <c r="A780" s="167"/>
      <c r="C780" s="213"/>
      <c r="D780" s="214"/>
    </row>
    <row r="781" spans="1:4">
      <c r="A781" s="167"/>
      <c r="C781" s="213"/>
      <c r="D781" s="214"/>
    </row>
    <row r="782" spans="1:4">
      <c r="A782" s="167"/>
      <c r="C782" s="213"/>
      <c r="D782" s="214"/>
    </row>
    <row r="783" spans="1:4">
      <c r="A783" s="167"/>
      <c r="C783" s="213"/>
      <c r="D783" s="214"/>
    </row>
    <row r="784" spans="1:4">
      <c r="A784" s="167"/>
      <c r="C784" s="213"/>
      <c r="D784" s="214"/>
    </row>
    <row r="785" spans="1:4">
      <c r="A785" s="167"/>
      <c r="C785" s="213"/>
      <c r="D785" s="214"/>
    </row>
    <row r="786" spans="1:4">
      <c r="A786" s="167"/>
      <c r="C786" s="213"/>
      <c r="D786" s="214"/>
    </row>
    <row r="787" spans="1:4">
      <c r="A787" s="167"/>
      <c r="C787" s="213"/>
      <c r="D787" s="214"/>
    </row>
    <row r="788" spans="1:4">
      <c r="A788" s="167"/>
      <c r="C788" s="213"/>
      <c r="D788" s="214"/>
    </row>
    <row r="789" spans="1:4">
      <c r="A789" s="167"/>
      <c r="C789" s="213"/>
      <c r="D789" s="214"/>
    </row>
    <row r="790" spans="1:4">
      <c r="A790" s="167"/>
      <c r="C790" s="213"/>
      <c r="D790" s="214"/>
    </row>
    <row r="791" spans="1:4">
      <c r="A791" s="167"/>
      <c r="C791" s="213"/>
      <c r="D791" s="214"/>
    </row>
    <row r="792" spans="1:4">
      <c r="A792" s="167"/>
      <c r="C792" s="213"/>
      <c r="D792" s="214"/>
    </row>
    <row r="793" spans="1:4">
      <c r="A793" s="167"/>
      <c r="C793" s="213"/>
      <c r="D793" s="214"/>
    </row>
    <row r="794" spans="1:4">
      <c r="A794" s="167"/>
      <c r="C794" s="213"/>
      <c r="D794" s="214"/>
    </row>
    <row r="795" spans="1:4">
      <c r="A795" s="167"/>
      <c r="C795" s="213"/>
      <c r="D795" s="214"/>
    </row>
    <row r="796" spans="1:4">
      <c r="A796" s="167"/>
      <c r="C796" s="213"/>
      <c r="D796" s="214"/>
    </row>
    <row r="797" spans="1:4">
      <c r="A797" s="167"/>
      <c r="C797" s="213"/>
      <c r="D797" s="214"/>
    </row>
    <row r="798" spans="1:4">
      <c r="A798" s="167"/>
      <c r="C798" s="213"/>
      <c r="D798" s="214"/>
    </row>
    <row r="799" spans="1:4">
      <c r="A799" s="167"/>
      <c r="C799" s="213"/>
      <c r="D799" s="214"/>
    </row>
    <row r="800" spans="1:4">
      <c r="A800" s="167"/>
      <c r="C800" s="213"/>
      <c r="D800" s="214"/>
    </row>
    <row r="801" spans="1:4">
      <c r="A801" s="167"/>
      <c r="C801" s="213"/>
      <c r="D801" s="214"/>
    </row>
    <row r="802" spans="1:4">
      <c r="A802" s="167"/>
      <c r="C802" s="213"/>
      <c r="D802" s="214"/>
    </row>
    <row r="803" spans="1:4">
      <c r="A803" s="167"/>
      <c r="C803" s="213"/>
      <c r="D803" s="214"/>
    </row>
    <row r="804" spans="1:4">
      <c r="A804" s="167"/>
      <c r="C804" s="213"/>
      <c r="D804" s="214"/>
    </row>
    <row r="805" spans="1:4">
      <c r="A805" s="167"/>
      <c r="C805" s="213"/>
      <c r="D805" s="214"/>
    </row>
    <row r="806" spans="1:4">
      <c r="A806" s="167"/>
      <c r="C806" s="213"/>
      <c r="D806" s="214"/>
    </row>
    <row r="807" spans="1:4">
      <c r="A807" s="167"/>
      <c r="C807" s="213"/>
      <c r="D807" s="214"/>
    </row>
    <row r="808" spans="1:4">
      <c r="A808" s="167"/>
      <c r="C808" s="213"/>
      <c r="D808" s="214"/>
    </row>
    <row r="809" spans="1:4">
      <c r="A809" s="167"/>
      <c r="C809" s="213"/>
      <c r="D809" s="214"/>
    </row>
    <row r="810" spans="1:4">
      <c r="A810" s="167"/>
      <c r="C810" s="213"/>
      <c r="D810" s="214"/>
    </row>
    <row r="811" spans="1:4">
      <c r="A811" s="167"/>
      <c r="C811" s="213"/>
      <c r="D811" s="214"/>
    </row>
    <row r="812" spans="1:4">
      <c r="A812" s="167"/>
      <c r="C812" s="213"/>
      <c r="D812" s="214"/>
    </row>
    <row r="813" spans="1:4">
      <c r="A813" s="167"/>
      <c r="C813" s="213"/>
      <c r="D813" s="214"/>
    </row>
    <row r="814" spans="1:4">
      <c r="A814" s="167"/>
      <c r="C814" s="213"/>
      <c r="D814" s="214"/>
    </row>
    <row r="815" spans="1:4">
      <c r="A815" s="167"/>
      <c r="C815" s="213"/>
      <c r="D815" s="214"/>
    </row>
    <row r="816" spans="1:4">
      <c r="A816" s="167"/>
      <c r="C816" s="213"/>
      <c r="D816" s="214"/>
    </row>
    <row r="817" spans="1:4">
      <c r="A817" s="167"/>
      <c r="C817" s="213"/>
      <c r="D817" s="214"/>
    </row>
    <row r="818" spans="1:4">
      <c r="A818" s="167"/>
      <c r="C818" s="213"/>
      <c r="D818" s="214"/>
    </row>
    <row r="819" spans="1:4">
      <c r="A819" s="167"/>
      <c r="C819" s="213"/>
      <c r="D819" s="214"/>
    </row>
    <row r="820" spans="1:4">
      <c r="A820" s="167"/>
      <c r="C820" s="213"/>
      <c r="D820" s="214"/>
    </row>
    <row r="821" spans="1:4">
      <c r="A821" s="167"/>
      <c r="C821" s="213"/>
      <c r="D821" s="214"/>
    </row>
    <row r="822" spans="1:4">
      <c r="A822" s="167"/>
      <c r="C822" s="213"/>
      <c r="D822" s="214"/>
    </row>
    <row r="823" spans="1:4">
      <c r="A823" s="167"/>
      <c r="C823" s="213"/>
      <c r="D823" s="214"/>
    </row>
    <row r="824" spans="1:4">
      <c r="A824" s="167"/>
      <c r="C824" s="213"/>
      <c r="D824" s="214"/>
    </row>
    <row r="825" spans="1:4">
      <c r="A825" s="167"/>
      <c r="C825" s="213"/>
      <c r="D825" s="214"/>
    </row>
    <row r="826" spans="1:4">
      <c r="A826" s="167"/>
      <c r="C826" s="213"/>
      <c r="D826" s="214"/>
    </row>
    <row r="827" spans="1:4">
      <c r="A827" s="167"/>
      <c r="C827" s="213"/>
      <c r="D827" s="214"/>
    </row>
    <row r="828" spans="1:4">
      <c r="A828" s="167"/>
      <c r="C828" s="213"/>
      <c r="D828" s="214"/>
    </row>
    <row r="829" spans="1:4">
      <c r="A829" s="167"/>
      <c r="C829" s="213"/>
      <c r="D829" s="214"/>
    </row>
    <row r="830" spans="1:4">
      <c r="A830" s="167"/>
      <c r="C830" s="213"/>
      <c r="D830" s="214"/>
    </row>
    <row r="831" spans="1:4">
      <c r="A831" s="167"/>
      <c r="C831" s="213"/>
      <c r="D831" s="214"/>
    </row>
    <row r="832" spans="1:4">
      <c r="A832" s="167"/>
      <c r="C832" s="213"/>
      <c r="D832" s="214"/>
    </row>
    <row r="833" spans="1:4">
      <c r="A833" s="167"/>
      <c r="C833" s="213"/>
      <c r="D833" s="214"/>
    </row>
    <row r="834" spans="1:4">
      <c r="A834" s="167"/>
      <c r="C834" s="213"/>
      <c r="D834" s="214"/>
    </row>
    <row r="835" spans="1:4">
      <c r="A835" s="167"/>
      <c r="C835" s="213"/>
      <c r="D835" s="214"/>
    </row>
    <row r="836" spans="1:4">
      <c r="A836" s="167"/>
      <c r="C836" s="213"/>
      <c r="D836" s="214"/>
    </row>
    <row r="837" spans="1:4">
      <c r="A837" s="167"/>
      <c r="C837" s="213"/>
      <c r="D837" s="214"/>
    </row>
    <row r="838" spans="1:4">
      <c r="A838" s="167"/>
      <c r="C838" s="213"/>
      <c r="D838" s="214"/>
    </row>
    <row r="839" spans="1:4">
      <c r="A839" s="167"/>
      <c r="C839" s="213"/>
      <c r="D839" s="214"/>
    </row>
    <row r="840" spans="1:4">
      <c r="A840" s="167"/>
      <c r="C840" s="213"/>
      <c r="D840" s="214"/>
    </row>
    <row r="841" spans="1:4">
      <c r="A841" s="167"/>
      <c r="C841" s="213"/>
      <c r="D841" s="214"/>
    </row>
    <row r="842" spans="1:4">
      <c r="A842" s="167"/>
      <c r="C842" s="213"/>
      <c r="D842" s="214"/>
    </row>
    <row r="843" spans="1:4">
      <c r="A843" s="167"/>
      <c r="C843" s="213"/>
      <c r="D843" s="214"/>
    </row>
    <row r="844" spans="1:4">
      <c r="A844" s="167"/>
      <c r="C844" s="213"/>
      <c r="D844" s="214"/>
    </row>
    <row r="845" spans="1:4">
      <c r="A845" s="167"/>
      <c r="C845" s="213"/>
      <c r="D845" s="214"/>
    </row>
    <row r="846" spans="1:4">
      <c r="A846" s="167"/>
      <c r="C846" s="213"/>
      <c r="D846" s="214"/>
    </row>
    <row r="847" spans="1:4">
      <c r="A847" s="167"/>
      <c r="C847" s="213"/>
      <c r="D847" s="214"/>
    </row>
    <row r="848" spans="1:4">
      <c r="A848" s="167"/>
      <c r="C848" s="213"/>
      <c r="D848" s="214"/>
    </row>
    <row r="849" spans="1:4">
      <c r="A849" s="167"/>
      <c r="C849" s="213"/>
      <c r="D849" s="214"/>
    </row>
    <row r="850" spans="1:4">
      <c r="A850" s="167"/>
      <c r="C850" s="213"/>
      <c r="D850" s="214"/>
    </row>
    <row r="851" spans="1:4">
      <c r="A851" s="167"/>
      <c r="C851" s="213"/>
      <c r="D851" s="214"/>
    </row>
    <row r="852" spans="1:4">
      <c r="A852" s="167"/>
      <c r="C852" s="213"/>
      <c r="D852" s="214"/>
    </row>
    <row r="853" spans="1:4">
      <c r="A853" s="167"/>
      <c r="C853" s="213"/>
      <c r="D853" s="214"/>
    </row>
    <row r="854" spans="1:4">
      <c r="A854" s="167"/>
      <c r="C854" s="213"/>
      <c r="D854" s="214"/>
    </row>
    <row r="855" spans="1:4">
      <c r="A855" s="167"/>
      <c r="C855" s="213"/>
      <c r="D855" s="214"/>
    </row>
    <row r="856" spans="1:4">
      <c r="A856" s="167"/>
      <c r="C856" s="213"/>
      <c r="D856" s="214"/>
    </row>
    <row r="857" spans="1:4">
      <c r="A857" s="167"/>
      <c r="C857" s="213"/>
      <c r="D857" s="214"/>
    </row>
    <row r="858" spans="1:4">
      <c r="A858" s="167"/>
      <c r="C858" s="213"/>
      <c r="D858" s="214"/>
    </row>
    <row r="859" spans="1:4">
      <c r="A859" s="167"/>
      <c r="C859" s="213"/>
      <c r="D859" s="214"/>
    </row>
    <row r="860" spans="1:4">
      <c r="A860" s="167"/>
      <c r="C860" s="213"/>
      <c r="D860" s="214"/>
    </row>
    <row r="861" spans="1:4">
      <c r="A861" s="167"/>
      <c r="C861" s="213"/>
      <c r="D861" s="214"/>
    </row>
    <row r="862" spans="1:4">
      <c r="A862" s="167"/>
      <c r="C862" s="213"/>
      <c r="D862" s="214"/>
    </row>
    <row r="863" spans="1:4">
      <c r="A863" s="167"/>
      <c r="C863" s="213"/>
      <c r="D863" s="214"/>
    </row>
    <row r="864" spans="1:4">
      <c r="A864" s="167"/>
      <c r="C864" s="213"/>
      <c r="D864" s="214"/>
    </row>
    <row r="865" spans="1:4">
      <c r="A865" s="167"/>
      <c r="C865" s="213"/>
      <c r="D865" s="214"/>
    </row>
    <row r="866" spans="1:4">
      <c r="A866" s="167"/>
      <c r="C866" s="213"/>
      <c r="D866" s="214"/>
    </row>
    <row r="867" spans="1:4">
      <c r="A867" s="167"/>
      <c r="C867" s="213"/>
      <c r="D867" s="214"/>
    </row>
    <row r="868" spans="1:4">
      <c r="A868" s="167"/>
      <c r="C868" s="213"/>
      <c r="D868" s="214"/>
    </row>
    <row r="869" spans="1:4">
      <c r="A869" s="167"/>
      <c r="C869" s="213"/>
      <c r="D869" s="214"/>
    </row>
    <row r="870" spans="1:4">
      <c r="A870" s="167"/>
      <c r="C870" s="213"/>
      <c r="D870" s="214"/>
    </row>
    <row r="871" spans="1:4">
      <c r="A871" s="167"/>
      <c r="C871" s="213"/>
      <c r="D871" s="214"/>
    </row>
    <row r="872" spans="1:4">
      <c r="A872" s="167"/>
      <c r="C872" s="213"/>
      <c r="D872" s="214"/>
    </row>
    <row r="873" spans="1:4">
      <c r="A873" s="167"/>
      <c r="C873" s="213"/>
      <c r="D873" s="214"/>
    </row>
    <row r="874" spans="1:4">
      <c r="A874" s="167"/>
      <c r="C874" s="213"/>
      <c r="D874" s="214"/>
    </row>
    <row r="875" spans="1:4">
      <c r="A875" s="167"/>
      <c r="C875" s="213"/>
      <c r="D875" s="214"/>
    </row>
    <row r="876" spans="1:4">
      <c r="A876" s="167"/>
      <c r="C876" s="213"/>
      <c r="D876" s="214"/>
    </row>
    <row r="877" spans="1:4">
      <c r="A877" s="167"/>
      <c r="C877" s="213"/>
      <c r="D877" s="214"/>
    </row>
    <row r="878" spans="1:4">
      <c r="A878" s="167"/>
      <c r="C878" s="213"/>
      <c r="D878" s="214"/>
    </row>
    <row r="879" spans="1:4">
      <c r="A879" s="167"/>
      <c r="C879" s="213"/>
      <c r="D879" s="214"/>
    </row>
    <row r="880" spans="1:4">
      <c r="A880" s="167"/>
      <c r="C880" s="213"/>
      <c r="D880" s="214"/>
    </row>
    <row r="881" spans="1:4">
      <c r="A881" s="167"/>
      <c r="C881" s="213"/>
      <c r="D881" s="214"/>
    </row>
    <row r="882" spans="1:4">
      <c r="A882" s="167"/>
      <c r="C882" s="213"/>
      <c r="D882" s="214"/>
    </row>
    <row r="883" spans="1:4">
      <c r="A883" s="167"/>
      <c r="C883" s="213"/>
      <c r="D883" s="214"/>
    </row>
    <row r="884" spans="1:4">
      <c r="A884" s="167"/>
      <c r="C884" s="213"/>
      <c r="D884" s="214"/>
    </row>
    <row r="885" spans="1:4">
      <c r="A885" s="167"/>
      <c r="C885" s="213"/>
      <c r="D885" s="214"/>
    </row>
    <row r="886" spans="1:4">
      <c r="A886" s="167"/>
      <c r="C886" s="213"/>
      <c r="D886" s="214"/>
    </row>
    <row r="887" spans="1:4">
      <c r="A887" s="167"/>
      <c r="C887" s="213"/>
      <c r="D887" s="214"/>
    </row>
    <row r="888" spans="1:4">
      <c r="A888" s="167"/>
      <c r="C888" s="213"/>
      <c r="D888" s="214"/>
    </row>
    <row r="889" spans="1:4">
      <c r="A889" s="167"/>
      <c r="C889" s="213"/>
      <c r="D889" s="214"/>
    </row>
    <row r="890" spans="1:4">
      <c r="A890" s="167"/>
      <c r="C890" s="213"/>
      <c r="D890" s="214"/>
    </row>
    <row r="891" spans="1:4">
      <c r="A891" s="167"/>
      <c r="C891" s="213"/>
      <c r="D891" s="214"/>
    </row>
    <row r="892" spans="1:4">
      <c r="A892" s="167"/>
      <c r="C892" s="213"/>
      <c r="D892" s="214"/>
    </row>
    <row r="893" spans="1:4">
      <c r="A893" s="167"/>
      <c r="C893" s="213"/>
      <c r="D893" s="214"/>
    </row>
    <row r="894" spans="1:4">
      <c r="A894" s="167"/>
      <c r="C894" s="213"/>
      <c r="D894" s="214"/>
    </row>
    <row r="895" spans="1:4">
      <c r="A895" s="167"/>
      <c r="C895" s="213"/>
      <c r="D895" s="214"/>
    </row>
    <row r="896" spans="1:4">
      <c r="A896" s="167"/>
      <c r="C896" s="213"/>
      <c r="D896" s="214"/>
    </row>
  </sheetData>
  <mergeCells count="65">
    <mergeCell ref="A376:C376"/>
    <mergeCell ref="A367:D367"/>
    <mergeCell ref="A370:C370"/>
    <mergeCell ref="A356:C356"/>
    <mergeCell ref="A366:C366"/>
    <mergeCell ref="A358:D358"/>
    <mergeCell ref="A371:D371"/>
    <mergeCell ref="A360:D360"/>
    <mergeCell ref="A345:C345"/>
    <mergeCell ref="A346:D346"/>
    <mergeCell ref="A319:D319"/>
    <mergeCell ref="A315:C315"/>
    <mergeCell ref="A316:D316"/>
    <mergeCell ref="A318:C318"/>
    <mergeCell ref="A349:D349"/>
    <mergeCell ref="A377:C377"/>
    <mergeCell ref="A178:D178"/>
    <mergeCell ref="A191:C191"/>
    <mergeCell ref="A192:D192"/>
    <mergeCell ref="A200:C200"/>
    <mergeCell ref="A375:C375"/>
    <mergeCell ref="A341:D341"/>
    <mergeCell ref="A298:C298"/>
    <mergeCell ref="A348:C348"/>
    <mergeCell ref="A364:D364"/>
    <mergeCell ref="A310:D310"/>
    <mergeCell ref="A327:C327"/>
    <mergeCell ref="A328:D328"/>
    <mergeCell ref="A340:C340"/>
    <mergeCell ref="A299:D299"/>
    <mergeCell ref="A201:D201"/>
    <mergeCell ref="A3:D3"/>
    <mergeCell ref="A5:D5"/>
    <mergeCell ref="A35:D35"/>
    <mergeCell ref="A43:D43"/>
    <mergeCell ref="A108:D108"/>
    <mergeCell ref="A97:C97"/>
    <mergeCell ref="A107:C107"/>
    <mergeCell ref="A34:C34"/>
    <mergeCell ref="A42:C42"/>
    <mergeCell ref="A54:C54"/>
    <mergeCell ref="A69:C69"/>
    <mergeCell ref="A55:D55"/>
    <mergeCell ref="A70:D70"/>
    <mergeCell ref="A92:C92"/>
    <mergeCell ref="A98:D98"/>
    <mergeCell ref="A354:D354"/>
    <mergeCell ref="A271:D271"/>
    <mergeCell ref="A233:D233"/>
    <mergeCell ref="A242:D242"/>
    <mergeCell ref="A259:D259"/>
    <mergeCell ref="A125:C125"/>
    <mergeCell ref="A241:C241"/>
    <mergeCell ref="A258:C258"/>
    <mergeCell ref="A270:C270"/>
    <mergeCell ref="A224:D224"/>
    <mergeCell ref="A227:C227"/>
    <mergeCell ref="A222:D222"/>
    <mergeCell ref="A177:C177"/>
    <mergeCell ref="A309:C309"/>
    <mergeCell ref="A126:D126"/>
    <mergeCell ref="A165:C165"/>
    <mergeCell ref="A228:D228"/>
    <mergeCell ref="A166:D166"/>
    <mergeCell ref="A93:D93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scale="99" orientation="portrait" r:id="rId1"/>
  <headerFooter alignWithMargins="0">
    <oddFooter>Strona &amp;P z &amp;N</oddFooter>
  </headerFooter>
  <rowBreaks count="7" manualBreakCount="7">
    <brk id="54" max="3" man="1"/>
    <brk id="107" max="3" man="1"/>
    <brk id="151" max="3" man="1"/>
    <brk id="200" max="3" man="1"/>
    <brk id="258" max="3" man="1"/>
    <brk id="315" max="3" man="1"/>
    <brk id="3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view="pageBreakPreview" topLeftCell="A2" zoomScaleSheetLayoutView="100" workbookViewId="0">
      <selection activeCell="J18" sqref="J17:J18"/>
    </sheetView>
  </sheetViews>
  <sheetFormatPr defaultRowHeight="12.75"/>
  <cols>
    <col min="1" max="1" width="5.85546875" style="14" customWidth="1"/>
    <col min="2" max="2" width="39" customWidth="1"/>
    <col min="3" max="3" width="18" style="11" customWidth="1"/>
    <col min="4" max="4" width="13.28515625" style="11" customWidth="1"/>
    <col min="5" max="5" width="15.7109375" style="11" customWidth="1"/>
  </cols>
  <sheetData>
    <row r="1" spans="1:5" ht="16.5">
      <c r="B1" s="2" t="s">
        <v>21</v>
      </c>
      <c r="E1" s="12"/>
    </row>
    <row r="2" spans="1:5" ht="16.5">
      <c r="B2" s="2"/>
    </row>
    <row r="3" spans="1:5" ht="12.75" customHeight="1">
      <c r="B3" s="359" t="s">
        <v>44</v>
      </c>
      <c r="C3" s="359"/>
      <c r="D3" s="359"/>
      <c r="E3" s="359"/>
    </row>
    <row r="4" spans="1:5" ht="25.5">
      <c r="A4" s="24" t="s">
        <v>10</v>
      </c>
      <c r="B4" s="24" t="s">
        <v>8</v>
      </c>
      <c r="C4" s="23" t="s">
        <v>19</v>
      </c>
      <c r="D4" s="53" t="s">
        <v>724</v>
      </c>
      <c r="E4" s="23" t="s">
        <v>7</v>
      </c>
    </row>
    <row r="5" spans="1:5" s="8" customFormat="1" ht="26.25" customHeight="1">
      <c r="A5" s="37">
        <v>1</v>
      </c>
      <c r="B5" s="87" t="s">
        <v>51</v>
      </c>
      <c r="C5" s="163">
        <v>3593067.88</v>
      </c>
      <c r="D5" s="163">
        <v>4100</v>
      </c>
      <c r="E5" s="45" t="s">
        <v>430</v>
      </c>
    </row>
    <row r="6" spans="1:5" s="143" customFormat="1" ht="26.25" customHeight="1">
      <c r="A6" s="37">
        <v>3</v>
      </c>
      <c r="B6" s="87" t="s">
        <v>1012</v>
      </c>
      <c r="C6" s="164">
        <v>187164.99</v>
      </c>
      <c r="D6" s="164"/>
      <c r="E6" s="45">
        <v>40029.870000000003</v>
      </c>
    </row>
    <row r="7" spans="1:5" s="143" customFormat="1" ht="26.25" customHeight="1">
      <c r="A7" s="37">
        <v>4</v>
      </c>
      <c r="B7" s="165" t="s">
        <v>1009</v>
      </c>
      <c r="C7" s="166">
        <v>153559.92000000001</v>
      </c>
      <c r="D7" s="166"/>
      <c r="E7" s="166">
        <v>22117.55</v>
      </c>
    </row>
    <row r="8" spans="1:5" s="143" customFormat="1" ht="26.25" customHeight="1">
      <c r="A8" s="40">
        <v>5</v>
      </c>
      <c r="B8" s="87" t="s">
        <v>77</v>
      </c>
      <c r="C8" s="45">
        <v>492360.12</v>
      </c>
      <c r="D8" s="45"/>
      <c r="E8" s="166" t="s">
        <v>430</v>
      </c>
    </row>
    <row r="9" spans="1:5" s="143" customFormat="1" ht="26.25" customHeight="1">
      <c r="A9" s="37">
        <v>6</v>
      </c>
      <c r="B9" s="35" t="s">
        <v>81</v>
      </c>
      <c r="C9" s="164">
        <v>329168.46000000002</v>
      </c>
      <c r="D9" s="164">
        <v>18036.59</v>
      </c>
      <c r="E9" s="164" t="s">
        <v>430</v>
      </c>
    </row>
    <row r="10" spans="1:5" s="143" customFormat="1" ht="26.25" customHeight="1">
      <c r="A10" s="37">
        <v>7</v>
      </c>
      <c r="B10" s="35" t="s">
        <v>87</v>
      </c>
      <c r="C10" s="45">
        <v>464174.88</v>
      </c>
      <c r="D10" s="45"/>
      <c r="E10" s="45">
        <v>394513.25</v>
      </c>
    </row>
    <row r="11" spans="1:5" s="143" customFormat="1" ht="26.25" customHeight="1">
      <c r="A11" s="40">
        <v>8</v>
      </c>
      <c r="B11" s="35" t="s">
        <v>1003</v>
      </c>
      <c r="C11" s="45">
        <v>418597.31999999995</v>
      </c>
      <c r="D11" s="45"/>
      <c r="E11" s="45"/>
    </row>
    <row r="12" spans="1:5" s="8" customFormat="1" ht="26.25" customHeight="1">
      <c r="A12" s="37">
        <v>9</v>
      </c>
      <c r="B12" s="35" t="s">
        <v>89</v>
      </c>
      <c r="C12" s="57">
        <v>2150</v>
      </c>
      <c r="D12" s="45"/>
      <c r="E12" s="45" t="s">
        <v>430</v>
      </c>
    </row>
    <row r="13" spans="1:5" s="8" customFormat="1" ht="18" customHeight="1">
      <c r="A13" s="360" t="s">
        <v>9</v>
      </c>
      <c r="B13" s="360"/>
      <c r="C13" s="29">
        <f>SUM(C5:C12)</f>
        <v>5640243.5700000003</v>
      </c>
      <c r="D13" s="29">
        <f>SUM(D5:D12)</f>
        <v>22136.59</v>
      </c>
      <c r="E13" s="29">
        <f>SUM(E5:E12)</f>
        <v>456660.67</v>
      </c>
    </row>
    <row r="14" spans="1:5">
      <c r="B14" s="1"/>
      <c r="C14" s="13"/>
      <c r="D14" s="13"/>
      <c r="E14" s="13"/>
    </row>
    <row r="15" spans="1:5">
      <c r="B15" s="1"/>
      <c r="C15" s="13"/>
      <c r="D15" s="13"/>
      <c r="E15" s="13"/>
    </row>
    <row r="16" spans="1:5">
      <c r="B16" s="1"/>
      <c r="C16" s="13"/>
      <c r="D16" s="13"/>
      <c r="E16" s="13"/>
    </row>
    <row r="17" spans="2:5">
      <c r="B17" s="1"/>
      <c r="C17" s="13"/>
      <c r="D17" s="13"/>
      <c r="E17" s="13"/>
    </row>
    <row r="18" spans="2:5">
      <c r="B18" s="1"/>
      <c r="C18" s="13"/>
      <c r="D18" s="13"/>
      <c r="E18" s="13"/>
    </row>
    <row r="19" spans="2:5">
      <c r="B19" s="1"/>
      <c r="C19" s="13"/>
      <c r="D19" s="13"/>
      <c r="E19" s="13"/>
    </row>
    <row r="20" spans="2:5">
      <c r="B20" s="1"/>
      <c r="C20" s="13"/>
      <c r="D20" s="13"/>
      <c r="E20" s="13"/>
    </row>
  </sheetData>
  <mergeCells count="2">
    <mergeCell ref="B3:E3"/>
    <mergeCell ref="A13:B13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6"/>
  <sheetViews>
    <sheetView view="pageBreakPreview" zoomScaleSheetLayoutView="100" workbookViewId="0">
      <selection activeCell="T21" sqref="T21"/>
    </sheetView>
  </sheetViews>
  <sheetFormatPr defaultRowHeight="12.75"/>
  <cols>
    <col min="1" max="1" width="4.5703125" style="38" customWidth="1"/>
    <col min="2" max="2" width="13.140625" style="38" customWidth="1"/>
    <col min="3" max="3" width="15.42578125" style="38" customWidth="1"/>
    <col min="4" max="4" width="21.42578125" style="47" customWidth="1"/>
    <col min="5" max="5" width="10.85546875" style="38" customWidth="1"/>
    <col min="6" max="6" width="13.42578125" style="38" customWidth="1"/>
    <col min="7" max="7" width="9.140625" style="49" customWidth="1"/>
    <col min="8" max="8" width="6.42578125" style="38" customWidth="1"/>
    <col min="9" max="9" width="7.28515625" style="38" customWidth="1"/>
    <col min="10" max="10" width="13.28515625" style="48" hidden="1" customWidth="1"/>
    <col min="11" max="11" width="11.42578125" style="38" hidden="1" customWidth="1"/>
    <col min="12" max="12" width="6" style="48" hidden="1" customWidth="1"/>
    <col min="13" max="13" width="13" style="38" hidden="1" customWidth="1"/>
    <col min="14" max="14" width="10" style="38" hidden="1" customWidth="1"/>
    <col min="15" max="15" width="9.140625" style="38" customWidth="1"/>
    <col min="16" max="16" width="10.85546875" style="38" customWidth="1"/>
    <col min="17" max="17" width="12" style="49" customWidth="1"/>
    <col min="18" max="18" width="11.42578125" style="38" customWidth="1"/>
    <col min="19" max="19" width="10.7109375" style="38" customWidth="1"/>
    <col min="20" max="20" width="10" style="38" customWidth="1"/>
    <col min="21" max="21" width="11.140625" style="38" customWidth="1"/>
    <col min="22" max="16384" width="9.140625" style="38"/>
  </cols>
  <sheetData>
    <row r="1" spans="1:24" ht="18">
      <c r="A1" s="46" t="s">
        <v>787</v>
      </c>
      <c r="J1" s="361"/>
      <c r="K1" s="361"/>
    </row>
    <row r="2" spans="1:24" ht="23.25" customHeight="1">
      <c r="A2" s="362" t="s">
        <v>788</v>
      </c>
      <c r="B2" s="362"/>
      <c r="C2" s="362"/>
      <c r="D2" s="362"/>
      <c r="E2" s="362"/>
      <c r="F2" s="362"/>
      <c r="G2" s="362"/>
      <c r="H2" s="362"/>
      <c r="I2" s="362"/>
      <c r="J2" s="362"/>
      <c r="K2" s="363"/>
    </row>
    <row r="3" spans="1:24" s="50" customFormat="1" ht="18" customHeight="1">
      <c r="A3" s="364" t="s">
        <v>10</v>
      </c>
      <c r="B3" s="313" t="s">
        <v>789</v>
      </c>
      <c r="C3" s="313" t="s">
        <v>790</v>
      </c>
      <c r="D3" s="313" t="s">
        <v>791</v>
      </c>
      <c r="E3" s="313" t="s">
        <v>792</v>
      </c>
      <c r="F3" s="313" t="s">
        <v>793</v>
      </c>
      <c r="G3" s="313" t="s">
        <v>794</v>
      </c>
      <c r="H3" s="313" t="s">
        <v>795</v>
      </c>
      <c r="I3" s="313" t="s">
        <v>796</v>
      </c>
      <c r="J3" s="313" t="s">
        <v>797</v>
      </c>
      <c r="K3" s="313" t="s">
        <v>798</v>
      </c>
      <c r="L3" s="313" t="s">
        <v>799</v>
      </c>
      <c r="M3" s="313" t="s">
        <v>800</v>
      </c>
      <c r="N3" s="313" t="s">
        <v>801</v>
      </c>
      <c r="O3" s="313" t="s">
        <v>802</v>
      </c>
      <c r="P3" s="313" t="s">
        <v>803</v>
      </c>
      <c r="Q3" s="365" t="s">
        <v>1144</v>
      </c>
      <c r="R3" s="313" t="s">
        <v>1163</v>
      </c>
      <c r="S3" s="313"/>
      <c r="T3" s="313" t="s">
        <v>1164</v>
      </c>
      <c r="U3" s="313"/>
    </row>
    <row r="4" spans="1:24" s="50" customFormat="1" ht="27" customHeight="1">
      <c r="A4" s="364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65"/>
      <c r="R4" s="313"/>
      <c r="S4" s="313"/>
      <c r="T4" s="313"/>
      <c r="U4" s="313"/>
    </row>
    <row r="5" spans="1:24" s="50" customFormat="1" ht="22.5" customHeight="1">
      <c r="A5" s="364"/>
      <c r="B5" s="313"/>
      <c r="C5" s="313"/>
      <c r="D5" s="313"/>
      <c r="E5" s="313"/>
      <c r="F5" s="313"/>
      <c r="G5" s="77" t="s">
        <v>804</v>
      </c>
      <c r="H5" s="313"/>
      <c r="I5" s="313"/>
      <c r="J5" s="313"/>
      <c r="K5" s="313"/>
      <c r="L5" s="313"/>
      <c r="M5" s="313"/>
      <c r="N5" s="313"/>
      <c r="O5" s="313"/>
      <c r="P5" s="313"/>
      <c r="Q5" s="365"/>
      <c r="R5" s="77" t="s">
        <v>805</v>
      </c>
      <c r="S5" s="77" t="s">
        <v>806</v>
      </c>
      <c r="T5" s="77" t="s">
        <v>805</v>
      </c>
      <c r="U5" s="77" t="s">
        <v>806</v>
      </c>
    </row>
    <row r="6" spans="1:24" s="54" customFormat="1" ht="18.75" customHeight="1">
      <c r="A6" s="321" t="s">
        <v>70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51"/>
      <c r="O6" s="51"/>
      <c r="P6" s="51"/>
      <c r="Q6" s="52"/>
      <c r="R6" s="51"/>
      <c r="S6" s="51"/>
      <c r="T6" s="51"/>
      <c r="U6" s="51"/>
    </row>
    <row r="7" spans="1:24" s="54" customFormat="1" ht="18.75" customHeight="1">
      <c r="A7" s="36">
        <v>1</v>
      </c>
      <c r="B7" s="36" t="s">
        <v>935</v>
      </c>
      <c r="C7" s="85" t="s">
        <v>1083</v>
      </c>
      <c r="D7" s="36" t="s">
        <v>1084</v>
      </c>
      <c r="E7" s="81" t="s">
        <v>1162</v>
      </c>
      <c r="F7" s="36" t="s">
        <v>936</v>
      </c>
      <c r="G7" s="36"/>
      <c r="H7" s="36">
        <v>4461</v>
      </c>
      <c r="I7" s="36">
        <v>2008</v>
      </c>
      <c r="J7" s="36" t="s">
        <v>1085</v>
      </c>
      <c r="K7" s="36" t="s">
        <v>1086</v>
      </c>
      <c r="L7" s="36">
        <v>42</v>
      </c>
      <c r="M7" s="36"/>
      <c r="N7" s="228">
        <v>13000</v>
      </c>
      <c r="O7" s="90">
        <v>167000</v>
      </c>
      <c r="P7" s="36" t="s">
        <v>173</v>
      </c>
      <c r="Q7" s="91"/>
      <c r="R7" s="36" t="s">
        <v>1087</v>
      </c>
      <c r="S7" s="36" t="s">
        <v>1088</v>
      </c>
      <c r="T7" s="87"/>
      <c r="U7" s="87"/>
      <c r="V7" s="58"/>
      <c r="W7" s="58"/>
      <c r="X7" s="58"/>
    </row>
    <row r="8" spans="1:24" s="54" customFormat="1" ht="24.95" customHeight="1">
      <c r="A8" s="36">
        <v>2</v>
      </c>
      <c r="B8" s="36" t="s">
        <v>935</v>
      </c>
      <c r="C8" s="36" t="s">
        <v>938</v>
      </c>
      <c r="D8" s="36" t="s">
        <v>939</v>
      </c>
      <c r="E8" s="81" t="s">
        <v>940</v>
      </c>
      <c r="F8" s="36" t="s">
        <v>936</v>
      </c>
      <c r="G8" s="36"/>
      <c r="H8" s="36">
        <v>6540</v>
      </c>
      <c r="I8" s="36">
        <v>2003</v>
      </c>
      <c r="J8" s="36" t="s">
        <v>941</v>
      </c>
      <c r="K8" s="88" t="s">
        <v>937</v>
      </c>
      <c r="L8" s="36">
        <v>43</v>
      </c>
      <c r="M8" s="36">
        <v>4175</v>
      </c>
      <c r="N8" s="89">
        <v>12500</v>
      </c>
      <c r="O8" s="90"/>
      <c r="P8" s="36" t="s">
        <v>173</v>
      </c>
      <c r="Q8" s="91"/>
      <c r="R8" s="36" t="s">
        <v>965</v>
      </c>
      <c r="S8" s="36" t="s">
        <v>966</v>
      </c>
      <c r="T8" s="87"/>
      <c r="U8" s="87"/>
      <c r="V8" s="58"/>
      <c r="W8" s="58"/>
      <c r="X8" s="58"/>
    </row>
    <row r="9" spans="1:24" s="54" customFormat="1" ht="18.75" customHeight="1">
      <c r="A9" s="36">
        <v>3</v>
      </c>
      <c r="B9" s="92" t="s">
        <v>935</v>
      </c>
      <c r="C9" s="92" t="s">
        <v>942</v>
      </c>
      <c r="D9" s="92" t="s">
        <v>943</v>
      </c>
      <c r="E9" s="93" t="s">
        <v>944</v>
      </c>
      <c r="F9" s="92" t="s">
        <v>936</v>
      </c>
      <c r="G9" s="92"/>
      <c r="H9" s="92">
        <v>6540</v>
      </c>
      <c r="I9" s="94">
        <v>2003</v>
      </c>
      <c r="J9" s="92" t="s">
        <v>941</v>
      </c>
      <c r="K9" s="92" t="s">
        <v>945</v>
      </c>
      <c r="L9" s="92">
        <v>42</v>
      </c>
      <c r="M9" s="92"/>
      <c r="N9" s="92">
        <v>12500</v>
      </c>
      <c r="O9" s="87"/>
      <c r="P9" s="36" t="s">
        <v>173</v>
      </c>
      <c r="Q9" s="91"/>
      <c r="R9" s="92" t="s">
        <v>967</v>
      </c>
      <c r="S9" s="92" t="s">
        <v>968</v>
      </c>
      <c r="T9" s="92"/>
      <c r="U9" s="81"/>
      <c r="V9" s="56"/>
      <c r="W9" s="59"/>
      <c r="X9" s="58"/>
    </row>
    <row r="10" spans="1:24" s="54" customFormat="1" ht="19.5" customHeight="1">
      <c r="A10" s="321" t="s">
        <v>77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51"/>
      <c r="O10" s="51"/>
      <c r="P10" s="51"/>
      <c r="Q10" s="52"/>
      <c r="R10" s="51"/>
      <c r="S10" s="51"/>
      <c r="T10" s="51"/>
      <c r="U10" s="51"/>
      <c r="V10" s="58"/>
      <c r="W10" s="58"/>
      <c r="X10" s="58"/>
    </row>
    <row r="11" spans="1:24" s="54" customFormat="1" ht="24" customHeight="1">
      <c r="A11" s="36">
        <v>1</v>
      </c>
      <c r="B11" s="40" t="s">
        <v>946</v>
      </c>
      <c r="C11" s="85" t="s">
        <v>947</v>
      </c>
      <c r="D11" s="40" t="s">
        <v>948</v>
      </c>
      <c r="E11" s="83" t="s">
        <v>949</v>
      </c>
      <c r="F11" s="36" t="s">
        <v>827</v>
      </c>
      <c r="G11" s="36"/>
      <c r="H11" s="40">
        <v>1896</v>
      </c>
      <c r="I11" s="40">
        <v>2005</v>
      </c>
      <c r="J11" s="36" t="s">
        <v>950</v>
      </c>
      <c r="K11" s="88" t="s">
        <v>951</v>
      </c>
      <c r="L11" s="36">
        <v>7</v>
      </c>
      <c r="M11" s="36">
        <v>750</v>
      </c>
      <c r="N11" s="95">
        <v>2510</v>
      </c>
      <c r="O11" s="96">
        <v>206638</v>
      </c>
      <c r="P11" s="36" t="s">
        <v>952</v>
      </c>
      <c r="Q11" s="97">
        <v>14900</v>
      </c>
      <c r="R11" s="39" t="s">
        <v>969</v>
      </c>
      <c r="S11" s="39" t="s">
        <v>971</v>
      </c>
      <c r="T11" s="39" t="s">
        <v>969</v>
      </c>
      <c r="U11" s="39" t="s">
        <v>971</v>
      </c>
      <c r="V11" s="58"/>
      <c r="W11" s="58"/>
      <c r="X11" s="58"/>
    </row>
    <row r="12" spans="1:24" s="54" customFormat="1" ht="18.75" customHeight="1">
      <c r="A12" s="321" t="s">
        <v>1003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51"/>
      <c r="O12" s="51"/>
      <c r="P12" s="51"/>
      <c r="Q12" s="98"/>
      <c r="R12" s="51"/>
      <c r="S12" s="51"/>
      <c r="T12" s="51"/>
      <c r="U12" s="51"/>
    </row>
    <row r="13" spans="1:24" s="55" customFormat="1" ht="45" customHeight="1">
      <c r="A13" s="99">
        <v>1</v>
      </c>
      <c r="B13" s="99" t="s">
        <v>953</v>
      </c>
      <c r="C13" s="99" t="s">
        <v>954</v>
      </c>
      <c r="D13" s="99" t="s">
        <v>955</v>
      </c>
      <c r="E13" s="100" t="s">
        <v>956</v>
      </c>
      <c r="F13" s="99" t="s">
        <v>957</v>
      </c>
      <c r="G13" s="99"/>
      <c r="H13" s="99">
        <v>1995</v>
      </c>
      <c r="I13" s="99">
        <v>2013</v>
      </c>
      <c r="J13" s="99" t="s">
        <v>958</v>
      </c>
      <c r="K13" s="99" t="s">
        <v>959</v>
      </c>
      <c r="L13" s="99">
        <v>9</v>
      </c>
      <c r="M13" s="99">
        <v>840</v>
      </c>
      <c r="N13" s="101">
        <v>3055</v>
      </c>
      <c r="O13" s="101">
        <v>190807</v>
      </c>
      <c r="P13" s="102" t="s">
        <v>960</v>
      </c>
      <c r="Q13" s="103">
        <v>35100</v>
      </c>
      <c r="R13" s="102" t="s">
        <v>970</v>
      </c>
      <c r="S13" s="102" t="s">
        <v>972</v>
      </c>
      <c r="T13" s="102" t="s">
        <v>970</v>
      </c>
      <c r="U13" s="102" t="s">
        <v>972</v>
      </c>
    </row>
    <row r="14" spans="1:24" s="54" customFormat="1" ht="15" customHeight="1">
      <c r="A14" s="321" t="s">
        <v>51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51"/>
      <c r="O14" s="51"/>
      <c r="P14" s="51"/>
      <c r="Q14" s="98"/>
      <c r="R14" s="51"/>
      <c r="S14" s="51"/>
      <c r="T14" s="51"/>
      <c r="U14" s="51"/>
    </row>
    <row r="15" spans="1:24" s="54" customFormat="1" ht="17.25" customHeight="1">
      <c r="A15" s="104">
        <v>1</v>
      </c>
      <c r="B15" s="105" t="s">
        <v>807</v>
      </c>
      <c r="C15" s="106" t="s">
        <v>808</v>
      </c>
      <c r="D15" s="107">
        <v>582607</v>
      </c>
      <c r="E15" s="108" t="s">
        <v>809</v>
      </c>
      <c r="F15" s="105" t="s">
        <v>810</v>
      </c>
      <c r="G15" s="105"/>
      <c r="H15" s="106"/>
      <c r="I15" s="109">
        <v>1986</v>
      </c>
      <c r="J15" s="110"/>
      <c r="K15" s="88"/>
      <c r="L15" s="104">
        <v>1</v>
      </c>
      <c r="M15" s="110"/>
      <c r="N15" s="229"/>
      <c r="O15" s="111"/>
      <c r="P15" s="110"/>
      <c r="Q15" s="112">
        <v>4200</v>
      </c>
      <c r="R15" s="109" t="s">
        <v>963</v>
      </c>
      <c r="S15" s="109" t="s">
        <v>964</v>
      </c>
      <c r="T15" s="109" t="s">
        <v>1043</v>
      </c>
      <c r="U15" s="109" t="s">
        <v>1044</v>
      </c>
    </row>
    <row r="16" spans="1:24" s="54" customFormat="1" ht="17.25" customHeight="1">
      <c r="A16" s="104">
        <v>2</v>
      </c>
      <c r="B16" s="104" t="s">
        <v>807</v>
      </c>
      <c r="C16" s="104" t="s">
        <v>808</v>
      </c>
      <c r="D16" s="104">
        <v>113345</v>
      </c>
      <c r="E16" s="113" t="s">
        <v>811</v>
      </c>
      <c r="F16" s="104" t="s">
        <v>810</v>
      </c>
      <c r="G16" s="104"/>
      <c r="H16" s="104"/>
      <c r="I16" s="109">
        <v>1981</v>
      </c>
      <c r="J16" s="110"/>
      <c r="K16" s="88"/>
      <c r="L16" s="104">
        <v>1</v>
      </c>
      <c r="M16" s="110"/>
      <c r="N16" s="229"/>
      <c r="O16" s="111"/>
      <c r="P16" s="110"/>
      <c r="Q16" s="112">
        <v>3600</v>
      </c>
      <c r="R16" s="109" t="s">
        <v>963</v>
      </c>
      <c r="S16" s="109" t="s">
        <v>964</v>
      </c>
      <c r="T16" s="109" t="s">
        <v>1043</v>
      </c>
      <c r="U16" s="109" t="s">
        <v>1044</v>
      </c>
    </row>
    <row r="17" spans="1:21" s="54" customFormat="1" ht="17.25" customHeight="1">
      <c r="A17" s="104">
        <v>3</v>
      </c>
      <c r="B17" s="114" t="s">
        <v>812</v>
      </c>
      <c r="C17" s="115" t="s">
        <v>813</v>
      </c>
      <c r="D17" s="114">
        <v>1960</v>
      </c>
      <c r="E17" s="116" t="s">
        <v>814</v>
      </c>
      <c r="F17" s="104" t="s">
        <v>812</v>
      </c>
      <c r="G17" s="104"/>
      <c r="H17" s="114"/>
      <c r="I17" s="107">
        <v>1990</v>
      </c>
      <c r="J17" s="110"/>
      <c r="K17" s="88"/>
      <c r="L17" s="104">
        <v>0</v>
      </c>
      <c r="M17" s="110"/>
      <c r="N17" s="229"/>
      <c r="O17" s="111"/>
      <c r="P17" s="110"/>
      <c r="Q17" s="117"/>
      <c r="R17" s="109" t="s">
        <v>963</v>
      </c>
      <c r="S17" s="109" t="s">
        <v>964</v>
      </c>
      <c r="T17" s="109"/>
      <c r="U17" s="109"/>
    </row>
    <row r="18" spans="1:21" s="54" customFormat="1" ht="17.25" customHeight="1">
      <c r="A18" s="104">
        <v>4</v>
      </c>
      <c r="B18" s="104" t="s">
        <v>812</v>
      </c>
      <c r="C18" s="104" t="s">
        <v>815</v>
      </c>
      <c r="D18" s="104">
        <v>1111</v>
      </c>
      <c r="E18" s="113" t="s">
        <v>816</v>
      </c>
      <c r="F18" s="104" t="s">
        <v>812</v>
      </c>
      <c r="G18" s="104"/>
      <c r="H18" s="104"/>
      <c r="I18" s="109">
        <v>1986</v>
      </c>
      <c r="J18" s="110"/>
      <c r="K18" s="88"/>
      <c r="L18" s="104">
        <v>0</v>
      </c>
      <c r="M18" s="110"/>
      <c r="N18" s="229"/>
      <c r="O18" s="111"/>
      <c r="P18" s="138"/>
      <c r="Q18" s="112"/>
      <c r="R18" s="118" t="s">
        <v>963</v>
      </c>
      <c r="S18" s="118" t="s">
        <v>964</v>
      </c>
      <c r="T18" s="118"/>
      <c r="U18" s="118"/>
    </row>
    <row r="19" spans="1:21" s="54" customFormat="1" ht="25.5">
      <c r="A19" s="104">
        <v>5</v>
      </c>
      <c r="B19" s="114" t="s">
        <v>812</v>
      </c>
      <c r="C19" s="115" t="s">
        <v>931</v>
      </c>
      <c r="D19" s="114" t="s">
        <v>932</v>
      </c>
      <c r="E19" s="116" t="s">
        <v>933</v>
      </c>
      <c r="F19" s="104" t="s">
        <v>934</v>
      </c>
      <c r="G19" s="104"/>
      <c r="H19" s="114"/>
      <c r="I19" s="107">
        <v>1993</v>
      </c>
      <c r="J19" s="110"/>
      <c r="K19" s="88"/>
      <c r="L19" s="104">
        <v>0</v>
      </c>
      <c r="M19" s="110"/>
      <c r="N19" s="229"/>
      <c r="O19" s="111"/>
      <c r="P19" s="110"/>
      <c r="Q19" s="117"/>
      <c r="R19" s="109" t="s">
        <v>963</v>
      </c>
      <c r="S19" s="109" t="s">
        <v>964</v>
      </c>
      <c r="T19" s="109"/>
      <c r="U19" s="109"/>
    </row>
    <row r="20" spans="1:21" s="54" customFormat="1" ht="25.5">
      <c r="A20" s="104">
        <v>6</v>
      </c>
      <c r="B20" s="114" t="s">
        <v>831</v>
      </c>
      <c r="C20" s="115" t="s">
        <v>817</v>
      </c>
      <c r="D20" s="114" t="s">
        <v>818</v>
      </c>
      <c r="E20" s="116" t="s">
        <v>819</v>
      </c>
      <c r="F20" s="104" t="s">
        <v>820</v>
      </c>
      <c r="G20" s="104">
        <v>24500</v>
      </c>
      <c r="H20" s="114">
        <v>2463</v>
      </c>
      <c r="I20" s="107">
        <v>2006</v>
      </c>
      <c r="J20" s="110"/>
      <c r="K20" s="88"/>
      <c r="L20" s="104">
        <v>6</v>
      </c>
      <c r="M20" s="110"/>
      <c r="N20" s="229"/>
      <c r="O20" s="111"/>
      <c r="P20" s="110"/>
      <c r="Q20" s="112">
        <f>14200+G20</f>
        <v>38700</v>
      </c>
      <c r="R20" s="119" t="s">
        <v>1045</v>
      </c>
      <c r="S20" s="109" t="s">
        <v>1046</v>
      </c>
      <c r="T20" s="119" t="s">
        <v>1045</v>
      </c>
      <c r="U20" s="109" t="s">
        <v>1046</v>
      </c>
    </row>
    <row r="21" spans="1:21" s="54" customFormat="1" ht="16.5" customHeight="1">
      <c r="A21" s="104">
        <v>7</v>
      </c>
      <c r="B21" s="104" t="s">
        <v>845</v>
      </c>
      <c r="C21" s="104" t="s">
        <v>846</v>
      </c>
      <c r="D21" s="104" t="s">
        <v>847</v>
      </c>
      <c r="E21" s="113" t="s">
        <v>848</v>
      </c>
      <c r="F21" s="104" t="s">
        <v>849</v>
      </c>
      <c r="G21" s="104"/>
      <c r="H21" s="104"/>
      <c r="I21" s="109">
        <v>1979</v>
      </c>
      <c r="J21" s="110"/>
      <c r="K21" s="110"/>
      <c r="L21" s="104">
        <v>0</v>
      </c>
      <c r="M21" s="104"/>
      <c r="N21" s="104"/>
      <c r="O21" s="111"/>
      <c r="P21" s="110"/>
      <c r="Q21" s="117"/>
      <c r="R21" s="109" t="s">
        <v>1043</v>
      </c>
      <c r="S21" s="109" t="s">
        <v>1044</v>
      </c>
      <c r="T21" s="109"/>
      <c r="U21" s="109"/>
    </row>
    <row r="22" spans="1:21" s="54" customFormat="1" ht="16.5" customHeight="1">
      <c r="A22" s="104">
        <v>8</v>
      </c>
      <c r="B22" s="104" t="s">
        <v>845</v>
      </c>
      <c r="C22" s="104" t="s">
        <v>846</v>
      </c>
      <c r="D22" s="104" t="s">
        <v>912</v>
      </c>
      <c r="E22" s="113" t="s">
        <v>920</v>
      </c>
      <c r="F22" s="104" t="s">
        <v>849</v>
      </c>
      <c r="G22" s="104"/>
      <c r="H22" s="104"/>
      <c r="I22" s="109">
        <v>1979</v>
      </c>
      <c r="J22" s="110"/>
      <c r="K22" s="110"/>
      <c r="L22" s="104">
        <v>0</v>
      </c>
      <c r="M22" s="104"/>
      <c r="N22" s="104"/>
      <c r="O22" s="111"/>
      <c r="P22" s="110"/>
      <c r="Q22" s="117"/>
      <c r="R22" s="109" t="s">
        <v>1043</v>
      </c>
      <c r="S22" s="109" t="s">
        <v>1044</v>
      </c>
      <c r="T22" s="109"/>
      <c r="U22" s="109"/>
    </row>
    <row r="23" spans="1:21" s="54" customFormat="1" ht="16.5" customHeight="1">
      <c r="A23" s="104">
        <v>9</v>
      </c>
      <c r="B23" s="114" t="s">
        <v>910</v>
      </c>
      <c r="C23" s="115" t="s">
        <v>911</v>
      </c>
      <c r="D23" s="114" t="s">
        <v>912</v>
      </c>
      <c r="E23" s="116" t="s">
        <v>913</v>
      </c>
      <c r="F23" s="104" t="s">
        <v>914</v>
      </c>
      <c r="G23" s="104"/>
      <c r="H23" s="114"/>
      <c r="I23" s="107">
        <v>1969</v>
      </c>
      <c r="J23" s="104"/>
      <c r="K23" s="104"/>
      <c r="L23" s="104">
        <v>0</v>
      </c>
      <c r="M23" s="104"/>
      <c r="N23" s="104"/>
      <c r="O23" s="111"/>
      <c r="P23" s="104"/>
      <c r="Q23" s="120"/>
      <c r="R23" s="109" t="s">
        <v>1043</v>
      </c>
      <c r="S23" s="109" t="s">
        <v>1044</v>
      </c>
      <c r="T23" s="109"/>
      <c r="U23" s="109"/>
    </row>
    <row r="24" spans="1:21" s="54" customFormat="1" ht="17.25" customHeight="1">
      <c r="A24" s="104">
        <v>10</v>
      </c>
      <c r="B24" s="104" t="s">
        <v>822</v>
      </c>
      <c r="C24" s="104" t="s">
        <v>823</v>
      </c>
      <c r="D24" s="104" t="s">
        <v>824</v>
      </c>
      <c r="E24" s="113" t="s">
        <v>825</v>
      </c>
      <c r="F24" s="104" t="s">
        <v>826</v>
      </c>
      <c r="G24" s="104"/>
      <c r="H24" s="104">
        <v>2370</v>
      </c>
      <c r="I24" s="109">
        <v>1993</v>
      </c>
      <c r="J24" s="104"/>
      <c r="K24" s="104"/>
      <c r="L24" s="104">
        <v>6</v>
      </c>
      <c r="M24" s="104"/>
      <c r="N24" s="104"/>
      <c r="O24" s="111">
        <v>461000</v>
      </c>
      <c r="P24" s="104"/>
      <c r="Q24" s="103"/>
      <c r="R24" s="109" t="s">
        <v>1047</v>
      </c>
      <c r="S24" s="109" t="s">
        <v>1048</v>
      </c>
      <c r="T24" s="118"/>
      <c r="U24" s="118"/>
    </row>
    <row r="25" spans="1:21" s="54" customFormat="1" ht="25.5">
      <c r="A25" s="104">
        <v>11</v>
      </c>
      <c r="B25" s="104" t="s">
        <v>1039</v>
      </c>
      <c r="C25" s="115" t="s">
        <v>828</v>
      </c>
      <c r="D25" s="104" t="s">
        <v>829</v>
      </c>
      <c r="E25" s="113" t="s">
        <v>830</v>
      </c>
      <c r="F25" s="104" t="s">
        <v>827</v>
      </c>
      <c r="G25" s="104"/>
      <c r="H25" s="104">
        <v>899</v>
      </c>
      <c r="I25" s="109">
        <v>2000</v>
      </c>
      <c r="J25" s="104"/>
      <c r="K25" s="104"/>
      <c r="L25" s="104">
        <v>5</v>
      </c>
      <c r="M25" s="110"/>
      <c r="N25" s="104"/>
      <c r="O25" s="111">
        <v>129000</v>
      </c>
      <c r="P25" s="110"/>
      <c r="Q25" s="112"/>
      <c r="R25" s="109" t="s">
        <v>1049</v>
      </c>
      <c r="S25" s="109" t="s">
        <v>1050</v>
      </c>
      <c r="T25" s="109"/>
      <c r="U25" s="109"/>
    </row>
    <row r="26" spans="1:21" s="54" customFormat="1" ht="22.5" customHeight="1">
      <c r="A26" s="104">
        <v>12</v>
      </c>
      <c r="B26" s="102" t="s">
        <v>831</v>
      </c>
      <c r="C26" s="102" t="s">
        <v>832</v>
      </c>
      <c r="D26" s="102" t="s">
        <v>833</v>
      </c>
      <c r="E26" s="121" t="s">
        <v>834</v>
      </c>
      <c r="F26" s="105" t="s">
        <v>810</v>
      </c>
      <c r="G26" s="102"/>
      <c r="H26" s="102">
        <v>3920</v>
      </c>
      <c r="I26" s="118">
        <v>2002</v>
      </c>
      <c r="J26" s="102"/>
      <c r="K26" s="102"/>
      <c r="L26" s="102">
        <v>1</v>
      </c>
      <c r="M26" s="102"/>
      <c r="N26" s="102"/>
      <c r="O26" s="111"/>
      <c r="P26" s="102"/>
      <c r="Q26" s="103">
        <v>68000</v>
      </c>
      <c r="R26" s="102" t="s">
        <v>1051</v>
      </c>
      <c r="S26" s="102" t="s">
        <v>1052</v>
      </c>
      <c r="T26" s="102" t="s">
        <v>1053</v>
      </c>
      <c r="U26" s="102" t="s">
        <v>1054</v>
      </c>
    </row>
    <row r="27" spans="1:21" s="54" customFormat="1" ht="22.5" customHeight="1">
      <c r="A27" s="104">
        <v>13</v>
      </c>
      <c r="B27" s="102" t="s">
        <v>836</v>
      </c>
      <c r="C27" s="102" t="s">
        <v>837</v>
      </c>
      <c r="D27" s="102" t="s">
        <v>838</v>
      </c>
      <c r="E27" s="121" t="s">
        <v>839</v>
      </c>
      <c r="F27" s="102" t="s">
        <v>826</v>
      </c>
      <c r="G27" s="102"/>
      <c r="H27" s="102">
        <v>2463</v>
      </c>
      <c r="I27" s="118">
        <v>2006</v>
      </c>
      <c r="J27" s="102"/>
      <c r="K27" s="102"/>
      <c r="L27" s="102">
        <v>7</v>
      </c>
      <c r="M27" s="102"/>
      <c r="N27" s="102"/>
      <c r="O27" s="111">
        <v>262000</v>
      </c>
      <c r="P27" s="102"/>
      <c r="Q27" s="103">
        <v>16500</v>
      </c>
      <c r="R27" s="102" t="s">
        <v>1055</v>
      </c>
      <c r="S27" s="102" t="s">
        <v>1056</v>
      </c>
      <c r="T27" s="102" t="s">
        <v>1055</v>
      </c>
      <c r="U27" s="102" t="s">
        <v>1056</v>
      </c>
    </row>
    <row r="28" spans="1:21" s="54" customFormat="1" ht="22.5" customHeight="1">
      <c r="A28" s="104">
        <v>14</v>
      </c>
      <c r="B28" s="102" t="s">
        <v>1040</v>
      </c>
      <c r="C28" s="102" t="s">
        <v>1041</v>
      </c>
      <c r="D28" s="102" t="s">
        <v>1042</v>
      </c>
      <c r="E28" s="121" t="s">
        <v>961</v>
      </c>
      <c r="F28" s="102" t="s">
        <v>962</v>
      </c>
      <c r="G28" s="102"/>
      <c r="H28" s="102">
        <v>1364</v>
      </c>
      <c r="I28" s="118">
        <v>2009</v>
      </c>
      <c r="J28" s="102"/>
      <c r="K28" s="102"/>
      <c r="L28" s="102"/>
      <c r="M28" s="102"/>
      <c r="N28" s="102"/>
      <c r="O28" s="111">
        <v>177000</v>
      </c>
      <c r="P28" s="102"/>
      <c r="Q28" s="103">
        <v>11100</v>
      </c>
      <c r="R28" s="102" t="s">
        <v>1057</v>
      </c>
      <c r="S28" s="102" t="s">
        <v>1058</v>
      </c>
      <c r="T28" s="102" t="s">
        <v>1057</v>
      </c>
      <c r="U28" s="102" t="s">
        <v>1058</v>
      </c>
    </row>
    <row r="29" spans="1:21" s="54" customFormat="1" ht="25.5">
      <c r="A29" s="122"/>
      <c r="B29" s="123" t="s">
        <v>841</v>
      </c>
      <c r="C29" s="124"/>
      <c r="D29" s="122"/>
      <c r="E29" s="125"/>
      <c r="F29" s="122"/>
      <c r="G29" s="122"/>
      <c r="H29" s="122"/>
      <c r="I29" s="126"/>
      <c r="J29" s="122"/>
      <c r="K29" s="122"/>
      <c r="L29" s="122"/>
      <c r="M29" s="127"/>
      <c r="N29" s="122"/>
      <c r="O29" s="128"/>
      <c r="P29" s="127"/>
      <c r="Q29" s="129"/>
      <c r="R29" s="126"/>
      <c r="S29" s="126"/>
      <c r="T29" s="126"/>
      <c r="U29" s="126"/>
    </row>
    <row r="30" spans="1:21" s="54" customFormat="1" ht="25.5">
      <c r="A30" s="104">
        <v>15</v>
      </c>
      <c r="B30" s="130"/>
      <c r="C30" s="115" t="s">
        <v>842</v>
      </c>
      <c r="D30" s="104">
        <v>114292</v>
      </c>
      <c r="E30" s="113" t="s">
        <v>843</v>
      </c>
      <c r="F30" s="104" t="s">
        <v>844</v>
      </c>
      <c r="G30" s="104"/>
      <c r="H30" s="104">
        <v>2120</v>
      </c>
      <c r="I30" s="109">
        <v>1971</v>
      </c>
      <c r="J30" s="104"/>
      <c r="K30" s="104"/>
      <c r="L30" s="104"/>
      <c r="M30" s="110"/>
      <c r="N30" s="104"/>
      <c r="O30" s="111">
        <v>22412</v>
      </c>
      <c r="P30" s="110"/>
      <c r="Q30" s="117"/>
      <c r="R30" s="109" t="s">
        <v>1043</v>
      </c>
      <c r="S30" s="109" t="s">
        <v>1044</v>
      </c>
      <c r="T30" s="109"/>
      <c r="U30" s="109"/>
    </row>
    <row r="31" spans="1:21" s="54" customFormat="1">
      <c r="A31" s="122"/>
      <c r="B31" s="230" t="s">
        <v>850</v>
      </c>
      <c r="C31" s="124"/>
      <c r="D31" s="122"/>
      <c r="E31" s="125"/>
      <c r="F31" s="122"/>
      <c r="G31" s="122"/>
      <c r="H31" s="122"/>
      <c r="I31" s="126"/>
      <c r="J31" s="122"/>
      <c r="K31" s="122"/>
      <c r="L31" s="122"/>
      <c r="M31" s="127"/>
      <c r="N31" s="122"/>
      <c r="O31" s="128"/>
      <c r="P31" s="127"/>
      <c r="Q31" s="129"/>
      <c r="R31" s="126"/>
      <c r="S31" s="126"/>
      <c r="T31" s="126"/>
      <c r="U31" s="126"/>
    </row>
    <row r="32" spans="1:21" s="54" customFormat="1" ht="25.5">
      <c r="A32" s="104">
        <v>16</v>
      </c>
      <c r="B32" s="104" t="s">
        <v>851</v>
      </c>
      <c r="C32" s="104" t="s">
        <v>852</v>
      </c>
      <c r="D32" s="104" t="s">
        <v>853</v>
      </c>
      <c r="E32" s="113" t="s">
        <v>854</v>
      </c>
      <c r="F32" s="104" t="s">
        <v>855</v>
      </c>
      <c r="G32" s="104"/>
      <c r="H32" s="110"/>
      <c r="I32" s="109">
        <v>2008</v>
      </c>
      <c r="J32" s="113"/>
      <c r="K32" s="113"/>
      <c r="L32" s="104">
        <v>0</v>
      </c>
      <c r="M32" s="110"/>
      <c r="N32" s="110"/>
      <c r="O32" s="111"/>
      <c r="P32" s="104"/>
      <c r="Q32" s="120"/>
      <c r="R32" s="104" t="s">
        <v>1059</v>
      </c>
      <c r="S32" s="104" t="s">
        <v>1060</v>
      </c>
      <c r="T32" s="113"/>
      <c r="U32" s="113"/>
    </row>
    <row r="33" spans="1:21" s="54" customFormat="1" ht="25.5">
      <c r="A33" s="104">
        <v>17</v>
      </c>
      <c r="B33" s="104" t="s">
        <v>870</v>
      </c>
      <c r="C33" s="104">
        <v>2107</v>
      </c>
      <c r="D33" s="104" t="s">
        <v>871</v>
      </c>
      <c r="E33" s="113" t="s">
        <v>872</v>
      </c>
      <c r="F33" s="104" t="s">
        <v>873</v>
      </c>
      <c r="G33" s="104">
        <v>126659</v>
      </c>
      <c r="H33" s="104">
        <v>2417</v>
      </c>
      <c r="I33" s="109">
        <v>1998</v>
      </c>
      <c r="J33" s="110"/>
      <c r="K33" s="88"/>
      <c r="L33" s="104">
        <v>2</v>
      </c>
      <c r="M33" s="110"/>
      <c r="N33" s="229"/>
      <c r="O33" s="111">
        <v>16001</v>
      </c>
      <c r="P33" s="110"/>
      <c r="Q33" s="112">
        <v>129000</v>
      </c>
      <c r="R33" s="109" t="s">
        <v>1043</v>
      </c>
      <c r="S33" s="109" t="s">
        <v>1044</v>
      </c>
      <c r="T33" s="109" t="s">
        <v>1061</v>
      </c>
      <c r="U33" s="109" t="s">
        <v>1062</v>
      </c>
    </row>
    <row r="34" spans="1:21" s="54" customFormat="1" ht="25.5">
      <c r="A34" s="104">
        <v>18</v>
      </c>
      <c r="B34" s="104" t="s">
        <v>874</v>
      </c>
      <c r="C34" s="104" t="s">
        <v>875</v>
      </c>
      <c r="D34" s="104" t="s">
        <v>876</v>
      </c>
      <c r="E34" s="113" t="s">
        <v>877</v>
      </c>
      <c r="F34" s="104" t="s">
        <v>878</v>
      </c>
      <c r="G34" s="104">
        <v>97677</v>
      </c>
      <c r="H34" s="104">
        <v>11100</v>
      </c>
      <c r="I34" s="109">
        <v>1994</v>
      </c>
      <c r="J34" s="110"/>
      <c r="K34" s="88"/>
      <c r="L34" s="104">
        <v>2</v>
      </c>
      <c r="M34" s="110"/>
      <c r="N34" s="88"/>
      <c r="O34" s="111">
        <v>33062</v>
      </c>
      <c r="P34" s="110"/>
      <c r="Q34" s="112">
        <v>100700</v>
      </c>
      <c r="R34" s="109" t="s">
        <v>1043</v>
      </c>
      <c r="S34" s="109" t="s">
        <v>1044</v>
      </c>
      <c r="T34" s="109" t="s">
        <v>1061</v>
      </c>
      <c r="U34" s="109" t="s">
        <v>1062</v>
      </c>
    </row>
    <row r="35" spans="1:21" s="54" customFormat="1" ht="25.5">
      <c r="A35" s="104">
        <v>19</v>
      </c>
      <c r="B35" s="104" t="s">
        <v>862</v>
      </c>
      <c r="C35" s="104" t="s">
        <v>863</v>
      </c>
      <c r="D35" s="104" t="s">
        <v>864</v>
      </c>
      <c r="E35" s="113" t="s">
        <v>865</v>
      </c>
      <c r="F35" s="104" t="s">
        <v>855</v>
      </c>
      <c r="G35" s="104"/>
      <c r="H35" s="110"/>
      <c r="I35" s="109">
        <v>2006</v>
      </c>
      <c r="J35" s="113"/>
      <c r="K35" s="113"/>
      <c r="L35" s="104">
        <v>0</v>
      </c>
      <c r="M35" s="110"/>
      <c r="N35" s="110"/>
      <c r="O35" s="111"/>
      <c r="P35" s="104"/>
      <c r="Q35" s="120"/>
      <c r="R35" s="104" t="s">
        <v>1063</v>
      </c>
      <c r="S35" s="104" t="s">
        <v>1064</v>
      </c>
      <c r="T35" s="113"/>
      <c r="U35" s="113"/>
    </row>
    <row r="36" spans="1:21" s="54" customFormat="1" ht="25.5">
      <c r="A36" s="104">
        <v>20</v>
      </c>
      <c r="B36" s="104" t="s">
        <v>866</v>
      </c>
      <c r="C36" s="104" t="s">
        <v>867</v>
      </c>
      <c r="D36" s="104" t="s">
        <v>868</v>
      </c>
      <c r="E36" s="113" t="s">
        <v>869</v>
      </c>
      <c r="F36" s="104" t="s">
        <v>844</v>
      </c>
      <c r="G36" s="104"/>
      <c r="H36" s="104">
        <v>6871</v>
      </c>
      <c r="I36" s="109">
        <v>2013</v>
      </c>
      <c r="J36" s="113"/>
      <c r="K36" s="113"/>
      <c r="L36" s="104">
        <v>6</v>
      </c>
      <c r="M36" s="110"/>
      <c r="N36" s="110"/>
      <c r="O36" s="111">
        <v>4683</v>
      </c>
      <c r="P36" s="104"/>
      <c r="Q36" s="103">
        <v>364000</v>
      </c>
      <c r="R36" s="104" t="s">
        <v>1065</v>
      </c>
      <c r="S36" s="104" t="s">
        <v>1066</v>
      </c>
      <c r="T36" s="104" t="s">
        <v>1065</v>
      </c>
      <c r="U36" s="104" t="s">
        <v>1066</v>
      </c>
    </row>
    <row r="37" spans="1:21" s="54" customFormat="1" ht="25.5">
      <c r="A37" s="122"/>
      <c r="B37" s="123" t="s">
        <v>879</v>
      </c>
      <c r="C37" s="122"/>
      <c r="D37" s="122"/>
      <c r="E37" s="125"/>
      <c r="F37" s="122"/>
      <c r="G37" s="122"/>
      <c r="H37" s="127"/>
      <c r="I37" s="126"/>
      <c r="J37" s="125"/>
      <c r="K37" s="125"/>
      <c r="L37" s="122"/>
      <c r="M37" s="127"/>
      <c r="N37" s="127"/>
      <c r="O37" s="128"/>
      <c r="P37" s="122"/>
      <c r="Q37" s="131"/>
      <c r="R37" s="122"/>
      <c r="S37" s="122"/>
      <c r="T37" s="122"/>
      <c r="U37" s="122"/>
    </row>
    <row r="38" spans="1:21" s="54" customFormat="1" ht="25.5">
      <c r="A38" s="104">
        <v>21</v>
      </c>
      <c r="B38" s="104" t="s">
        <v>880</v>
      </c>
      <c r="C38" s="104" t="s">
        <v>881</v>
      </c>
      <c r="D38" s="104" t="s">
        <v>882</v>
      </c>
      <c r="E38" s="113" t="s">
        <v>883</v>
      </c>
      <c r="F38" s="104" t="s">
        <v>844</v>
      </c>
      <c r="G38" s="104"/>
      <c r="H38" s="104">
        <v>6871</v>
      </c>
      <c r="I38" s="109">
        <v>2009</v>
      </c>
      <c r="J38" s="104" t="s">
        <v>884</v>
      </c>
      <c r="K38" s="104"/>
      <c r="L38" s="104">
        <v>6</v>
      </c>
      <c r="M38" s="110" t="s">
        <v>885</v>
      </c>
      <c r="N38" s="110">
        <v>12000</v>
      </c>
      <c r="O38" s="111">
        <v>308354</v>
      </c>
      <c r="P38" s="104"/>
      <c r="Q38" s="103">
        <v>83500</v>
      </c>
      <c r="R38" s="104" t="s">
        <v>1067</v>
      </c>
      <c r="S38" s="104" t="s">
        <v>1068</v>
      </c>
      <c r="T38" s="104" t="s">
        <v>1067</v>
      </c>
      <c r="U38" s="104" t="s">
        <v>1068</v>
      </c>
    </row>
    <row r="39" spans="1:21" s="54" customFormat="1" ht="25.5">
      <c r="A39" s="104">
        <v>22</v>
      </c>
      <c r="B39" s="104" t="s">
        <v>840</v>
      </c>
      <c r="C39" s="104" t="s">
        <v>890</v>
      </c>
      <c r="D39" s="104" t="s">
        <v>891</v>
      </c>
      <c r="E39" s="113" t="s">
        <v>892</v>
      </c>
      <c r="F39" s="104" t="s">
        <v>873</v>
      </c>
      <c r="G39" s="104">
        <v>38111</v>
      </c>
      <c r="H39" s="104">
        <v>2402</v>
      </c>
      <c r="I39" s="109">
        <v>2002</v>
      </c>
      <c r="J39" s="88"/>
      <c r="K39" s="88"/>
      <c r="L39" s="104">
        <v>6</v>
      </c>
      <c r="M39" s="110"/>
      <c r="N39" s="110"/>
      <c r="O39" s="111">
        <v>6068</v>
      </c>
      <c r="P39" s="110"/>
      <c r="Q39" s="112">
        <v>11000</v>
      </c>
      <c r="R39" s="109" t="s">
        <v>1043</v>
      </c>
      <c r="S39" s="109" t="s">
        <v>1044</v>
      </c>
      <c r="T39" s="109" t="s">
        <v>1061</v>
      </c>
      <c r="U39" s="109" t="s">
        <v>1062</v>
      </c>
    </row>
    <row r="40" spans="1:21" s="54" customFormat="1">
      <c r="A40" s="104">
        <v>23</v>
      </c>
      <c r="B40" s="104" t="s">
        <v>886</v>
      </c>
      <c r="C40" s="104">
        <v>110</v>
      </c>
      <c r="D40" s="104" t="s">
        <v>887</v>
      </c>
      <c r="E40" s="113" t="s">
        <v>888</v>
      </c>
      <c r="F40" s="104" t="s">
        <v>889</v>
      </c>
      <c r="G40" s="104"/>
      <c r="H40" s="104">
        <v>2496</v>
      </c>
      <c r="I40" s="109">
        <v>1999</v>
      </c>
      <c r="J40" s="104"/>
      <c r="K40" s="104"/>
      <c r="L40" s="104">
        <v>9</v>
      </c>
      <c r="M40" s="110"/>
      <c r="N40" s="110"/>
      <c r="O40" s="111">
        <v>26862</v>
      </c>
      <c r="P40" s="104"/>
      <c r="Q40" s="132"/>
      <c r="R40" s="104" t="s">
        <v>1069</v>
      </c>
      <c r="S40" s="104" t="s">
        <v>1070</v>
      </c>
      <c r="T40" s="104"/>
      <c r="U40" s="104"/>
    </row>
    <row r="41" spans="1:21" s="54" customFormat="1">
      <c r="A41" s="122"/>
      <c r="B41" s="133" t="s">
        <v>893</v>
      </c>
      <c r="C41" s="122"/>
      <c r="D41" s="122"/>
      <c r="E41" s="125"/>
      <c r="F41" s="122"/>
      <c r="G41" s="122"/>
      <c r="H41" s="122"/>
      <c r="I41" s="126"/>
      <c r="J41" s="122"/>
      <c r="K41" s="122"/>
      <c r="L41" s="122"/>
      <c r="M41" s="127"/>
      <c r="N41" s="127"/>
      <c r="O41" s="128"/>
      <c r="P41" s="122"/>
      <c r="Q41" s="131"/>
      <c r="R41" s="122"/>
      <c r="S41" s="122"/>
      <c r="T41" s="122"/>
      <c r="U41" s="122"/>
    </row>
    <row r="42" spans="1:21" s="54" customFormat="1" ht="17.25" customHeight="1">
      <c r="A42" s="104">
        <v>24</v>
      </c>
      <c r="B42" s="114" t="s">
        <v>822</v>
      </c>
      <c r="C42" s="115" t="s">
        <v>823</v>
      </c>
      <c r="D42" s="114" t="s">
        <v>894</v>
      </c>
      <c r="E42" s="116" t="s">
        <v>895</v>
      </c>
      <c r="F42" s="104" t="s">
        <v>821</v>
      </c>
      <c r="G42" s="104"/>
      <c r="H42" s="114">
        <v>1968</v>
      </c>
      <c r="I42" s="107">
        <v>1993</v>
      </c>
      <c r="J42" s="104"/>
      <c r="K42" s="104"/>
      <c r="L42" s="104">
        <v>6</v>
      </c>
      <c r="M42" s="110"/>
      <c r="N42" s="110"/>
      <c r="O42" s="111">
        <v>231841</v>
      </c>
      <c r="P42" s="104"/>
      <c r="Q42" s="103"/>
      <c r="R42" s="104" t="s">
        <v>1071</v>
      </c>
      <c r="S42" s="104" t="s">
        <v>1072</v>
      </c>
      <c r="T42" s="104"/>
      <c r="U42" s="104"/>
    </row>
    <row r="43" spans="1:21" s="54" customFormat="1">
      <c r="A43" s="122"/>
      <c r="B43" s="230" t="s">
        <v>897</v>
      </c>
      <c r="C43" s="124"/>
      <c r="D43" s="134"/>
      <c r="E43" s="135"/>
      <c r="F43" s="122"/>
      <c r="G43" s="122"/>
      <c r="H43" s="134"/>
      <c r="I43" s="136"/>
      <c r="J43" s="122"/>
      <c r="K43" s="122"/>
      <c r="L43" s="122"/>
      <c r="M43" s="127"/>
      <c r="N43" s="127"/>
      <c r="O43" s="128"/>
      <c r="P43" s="122"/>
      <c r="Q43" s="131"/>
      <c r="R43" s="122"/>
      <c r="S43" s="122"/>
      <c r="T43" s="122"/>
      <c r="U43" s="122"/>
    </row>
    <row r="44" spans="1:21" s="54" customFormat="1" ht="25.5">
      <c r="A44" s="104">
        <v>25</v>
      </c>
      <c r="B44" s="104" t="s">
        <v>898</v>
      </c>
      <c r="C44" s="104" t="s">
        <v>899</v>
      </c>
      <c r="D44" s="104" t="s">
        <v>900</v>
      </c>
      <c r="E44" s="113" t="s">
        <v>901</v>
      </c>
      <c r="F44" s="104" t="s">
        <v>902</v>
      </c>
      <c r="G44" s="104"/>
      <c r="H44" s="104">
        <v>1598</v>
      </c>
      <c r="I44" s="109">
        <v>1997</v>
      </c>
      <c r="J44" s="104"/>
      <c r="K44" s="104"/>
      <c r="L44" s="104">
        <v>5</v>
      </c>
      <c r="M44" s="110"/>
      <c r="N44" s="110"/>
      <c r="O44" s="111"/>
      <c r="P44" s="104"/>
      <c r="Q44" s="120"/>
      <c r="R44" s="104" t="s">
        <v>1074</v>
      </c>
      <c r="S44" s="104" t="s">
        <v>1075</v>
      </c>
      <c r="T44" s="104"/>
      <c r="U44" s="104"/>
    </row>
    <row r="45" spans="1:21" s="54" customFormat="1" ht="25.5">
      <c r="A45" s="104">
        <v>26</v>
      </c>
      <c r="B45" s="104" t="s">
        <v>862</v>
      </c>
      <c r="C45" s="104" t="s">
        <v>903</v>
      </c>
      <c r="D45" s="104" t="s">
        <v>904</v>
      </c>
      <c r="E45" s="113" t="s">
        <v>905</v>
      </c>
      <c r="F45" s="104" t="s">
        <v>855</v>
      </c>
      <c r="G45" s="104"/>
      <c r="H45" s="104"/>
      <c r="I45" s="109">
        <v>2009</v>
      </c>
      <c r="J45" s="104"/>
      <c r="K45" s="104"/>
      <c r="L45" s="104">
        <v>0</v>
      </c>
      <c r="M45" s="110"/>
      <c r="N45" s="110"/>
      <c r="O45" s="111"/>
      <c r="P45" s="104"/>
      <c r="Q45" s="120"/>
      <c r="R45" s="104" t="s">
        <v>1076</v>
      </c>
      <c r="S45" s="104" t="s">
        <v>1077</v>
      </c>
      <c r="T45" s="104"/>
      <c r="U45" s="104"/>
    </row>
    <row r="46" spans="1:21" s="54" customFormat="1" ht="38.25">
      <c r="A46" s="104">
        <v>27</v>
      </c>
      <c r="B46" s="114" t="s">
        <v>822</v>
      </c>
      <c r="C46" s="115" t="s">
        <v>906</v>
      </c>
      <c r="D46" s="104" t="s">
        <v>907</v>
      </c>
      <c r="E46" s="113" t="s">
        <v>908</v>
      </c>
      <c r="F46" s="104" t="s">
        <v>821</v>
      </c>
      <c r="G46" s="104"/>
      <c r="H46" s="104">
        <v>1968</v>
      </c>
      <c r="I46" s="109">
        <v>1993</v>
      </c>
      <c r="J46" s="104" t="s">
        <v>909</v>
      </c>
      <c r="K46" s="104"/>
      <c r="L46" s="104">
        <v>9</v>
      </c>
      <c r="M46" s="110">
        <v>915</v>
      </c>
      <c r="N46" s="110">
        <v>2665</v>
      </c>
      <c r="O46" s="111">
        <v>510721</v>
      </c>
      <c r="P46" s="104"/>
      <c r="Q46" s="103">
        <v>4600</v>
      </c>
      <c r="R46" s="104" t="s">
        <v>835</v>
      </c>
      <c r="S46" s="104" t="s">
        <v>1078</v>
      </c>
      <c r="T46" s="104" t="s">
        <v>1073</v>
      </c>
      <c r="U46" s="104" t="s">
        <v>896</v>
      </c>
    </row>
    <row r="47" spans="1:21" s="54" customFormat="1">
      <c r="A47" s="122"/>
      <c r="B47" s="134" t="s">
        <v>915</v>
      </c>
      <c r="C47" s="124"/>
      <c r="D47" s="122"/>
      <c r="E47" s="125"/>
      <c r="F47" s="122"/>
      <c r="G47" s="122"/>
      <c r="H47" s="122"/>
      <c r="I47" s="126"/>
      <c r="J47" s="122"/>
      <c r="K47" s="122"/>
      <c r="L47" s="122"/>
      <c r="M47" s="127"/>
      <c r="N47" s="127"/>
      <c r="O47" s="128"/>
      <c r="P47" s="122"/>
      <c r="Q47" s="131"/>
      <c r="R47" s="122"/>
      <c r="S47" s="122"/>
      <c r="T47" s="122"/>
      <c r="U47" s="122"/>
    </row>
    <row r="48" spans="1:21" s="54" customFormat="1" ht="18.75" customHeight="1">
      <c r="A48" s="104">
        <v>28</v>
      </c>
      <c r="B48" s="114" t="s">
        <v>822</v>
      </c>
      <c r="C48" s="115" t="s">
        <v>916</v>
      </c>
      <c r="D48" s="104" t="s">
        <v>917</v>
      </c>
      <c r="E48" s="113" t="s">
        <v>918</v>
      </c>
      <c r="F48" s="104" t="s">
        <v>821</v>
      </c>
      <c r="G48" s="104"/>
      <c r="H48" s="104">
        <v>1998</v>
      </c>
      <c r="I48" s="109">
        <v>1993</v>
      </c>
      <c r="J48" s="104" t="s">
        <v>919</v>
      </c>
      <c r="K48" s="104"/>
      <c r="L48" s="104">
        <v>8</v>
      </c>
      <c r="M48" s="110">
        <v>565</v>
      </c>
      <c r="N48" s="110">
        <v>2565</v>
      </c>
      <c r="O48" s="111">
        <v>408221</v>
      </c>
      <c r="P48" s="104"/>
      <c r="Q48" s="112">
        <v>5800</v>
      </c>
      <c r="R48" s="104" t="s">
        <v>835</v>
      </c>
      <c r="S48" s="104" t="s">
        <v>1078</v>
      </c>
      <c r="T48" s="104" t="s">
        <v>1073</v>
      </c>
      <c r="U48" s="104" t="s">
        <v>896</v>
      </c>
    </row>
    <row r="49" spans="1:21" s="54" customFormat="1" ht="19.5" customHeight="1">
      <c r="A49" s="122"/>
      <c r="B49" s="134" t="s">
        <v>921</v>
      </c>
      <c r="C49" s="124"/>
      <c r="D49" s="122"/>
      <c r="E49" s="125"/>
      <c r="F49" s="122"/>
      <c r="G49" s="122"/>
      <c r="H49" s="122"/>
      <c r="I49" s="126"/>
      <c r="J49" s="122"/>
      <c r="K49" s="122"/>
      <c r="L49" s="122"/>
      <c r="M49" s="127"/>
      <c r="N49" s="127"/>
      <c r="O49" s="128"/>
      <c r="P49" s="122"/>
      <c r="Q49" s="129"/>
      <c r="R49" s="122"/>
      <c r="S49" s="122"/>
      <c r="T49" s="122"/>
      <c r="U49" s="122"/>
    </row>
    <row r="50" spans="1:21" s="54" customFormat="1" ht="24.75" customHeight="1">
      <c r="A50" s="104">
        <v>29</v>
      </c>
      <c r="B50" s="104" t="s">
        <v>840</v>
      </c>
      <c r="C50" s="104" t="s">
        <v>922</v>
      </c>
      <c r="D50" s="104" t="s">
        <v>923</v>
      </c>
      <c r="E50" s="113" t="s">
        <v>924</v>
      </c>
      <c r="F50" s="104" t="s">
        <v>821</v>
      </c>
      <c r="G50" s="104"/>
      <c r="H50" s="110"/>
      <c r="I50" s="109">
        <v>1997</v>
      </c>
      <c r="J50" s="104"/>
      <c r="K50" s="104"/>
      <c r="L50" s="104">
        <v>7</v>
      </c>
      <c r="M50" s="110"/>
      <c r="N50" s="110"/>
      <c r="O50" s="111"/>
      <c r="P50" s="104"/>
      <c r="Q50" s="120"/>
      <c r="R50" s="104" t="s">
        <v>1079</v>
      </c>
      <c r="S50" s="104" t="s">
        <v>1080</v>
      </c>
      <c r="T50" s="104"/>
      <c r="U50" s="104"/>
    </row>
    <row r="51" spans="1:21" s="54" customFormat="1" ht="20.25" customHeight="1">
      <c r="A51" s="122"/>
      <c r="B51" s="122" t="s">
        <v>925</v>
      </c>
      <c r="C51" s="122"/>
      <c r="D51" s="122"/>
      <c r="E51" s="125"/>
      <c r="F51" s="122"/>
      <c r="G51" s="122"/>
      <c r="H51" s="127"/>
      <c r="I51" s="126"/>
      <c r="J51" s="122"/>
      <c r="K51" s="122"/>
      <c r="L51" s="122"/>
      <c r="M51" s="127"/>
      <c r="N51" s="127"/>
      <c r="O51" s="128"/>
      <c r="P51" s="122"/>
      <c r="Q51" s="131"/>
      <c r="R51" s="122"/>
      <c r="S51" s="122"/>
      <c r="T51" s="122"/>
      <c r="U51" s="122"/>
    </row>
    <row r="52" spans="1:21" s="54" customFormat="1" ht="25.5">
      <c r="A52" s="104">
        <v>30</v>
      </c>
      <c r="B52" s="104" t="s">
        <v>840</v>
      </c>
      <c r="C52" s="104" t="s">
        <v>856</v>
      </c>
      <c r="D52" s="104" t="s">
        <v>926</v>
      </c>
      <c r="E52" s="113" t="s">
        <v>927</v>
      </c>
      <c r="F52" s="104" t="s">
        <v>844</v>
      </c>
      <c r="G52" s="104"/>
      <c r="H52" s="104">
        <v>1998</v>
      </c>
      <c r="I52" s="109">
        <v>1999</v>
      </c>
      <c r="J52" s="113"/>
      <c r="K52" s="113"/>
      <c r="L52" s="104">
        <v>6</v>
      </c>
      <c r="M52" s="110"/>
      <c r="N52" s="110"/>
      <c r="O52" s="111">
        <v>55288</v>
      </c>
      <c r="P52" s="104"/>
      <c r="Q52" s="103"/>
      <c r="R52" s="104" t="s">
        <v>1076</v>
      </c>
      <c r="S52" s="104" t="s">
        <v>1077</v>
      </c>
      <c r="T52" s="104"/>
      <c r="U52" s="104"/>
    </row>
    <row r="53" spans="1:21" s="54" customFormat="1">
      <c r="A53" s="122"/>
      <c r="B53" s="134" t="s">
        <v>928</v>
      </c>
      <c r="C53" s="124"/>
      <c r="D53" s="122"/>
      <c r="E53" s="125"/>
      <c r="F53" s="122"/>
      <c r="G53" s="122"/>
      <c r="H53" s="122"/>
      <c r="I53" s="126"/>
      <c r="J53" s="122"/>
      <c r="K53" s="122"/>
      <c r="L53" s="122"/>
      <c r="M53" s="122"/>
      <c r="N53" s="122"/>
      <c r="O53" s="134"/>
      <c r="P53" s="122"/>
      <c r="Q53" s="131"/>
      <c r="R53" s="122"/>
      <c r="S53" s="122"/>
      <c r="T53" s="122"/>
      <c r="U53" s="122"/>
    </row>
    <row r="54" spans="1:21" s="54" customFormat="1" ht="24" customHeight="1">
      <c r="A54" s="137">
        <v>31</v>
      </c>
      <c r="B54" s="104" t="s">
        <v>874</v>
      </c>
      <c r="C54" s="104">
        <v>4</v>
      </c>
      <c r="D54" s="104" t="s">
        <v>929</v>
      </c>
      <c r="E54" s="113" t="s">
        <v>930</v>
      </c>
      <c r="F54" s="104" t="s">
        <v>878</v>
      </c>
      <c r="G54" s="104">
        <v>15171</v>
      </c>
      <c r="H54" s="104">
        <v>11100</v>
      </c>
      <c r="I54" s="109">
        <v>1983</v>
      </c>
      <c r="J54" s="110"/>
      <c r="K54" s="88"/>
      <c r="L54" s="104">
        <v>2</v>
      </c>
      <c r="M54" s="110"/>
      <c r="N54" s="88"/>
      <c r="O54" s="111">
        <v>16493</v>
      </c>
      <c r="P54" s="110"/>
      <c r="Q54" s="112">
        <v>17200</v>
      </c>
      <c r="R54" s="109" t="s">
        <v>1043</v>
      </c>
      <c r="S54" s="109" t="s">
        <v>1044</v>
      </c>
      <c r="T54" s="109" t="s">
        <v>1061</v>
      </c>
      <c r="U54" s="109" t="s">
        <v>1062</v>
      </c>
    </row>
    <row r="55" spans="1:21" s="60" customFormat="1" ht="18.75" customHeight="1">
      <c r="A55" s="122"/>
      <c r="B55" s="122" t="s">
        <v>850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</row>
    <row r="56" spans="1:21" s="61" customFormat="1" ht="34.5" customHeight="1">
      <c r="A56" s="102">
        <v>31</v>
      </c>
      <c r="B56" s="102" t="s">
        <v>840</v>
      </c>
      <c r="C56" s="102" t="s">
        <v>856</v>
      </c>
      <c r="D56" s="102" t="s">
        <v>857</v>
      </c>
      <c r="E56" s="121" t="s">
        <v>858</v>
      </c>
      <c r="F56" s="102" t="s">
        <v>859</v>
      </c>
      <c r="G56" s="102"/>
      <c r="H56" s="102">
        <v>1998</v>
      </c>
      <c r="I56" s="118">
        <v>2002</v>
      </c>
      <c r="J56" s="121"/>
      <c r="K56" s="121"/>
      <c r="L56" s="102">
        <v>6</v>
      </c>
      <c r="M56" s="138"/>
      <c r="N56" s="138"/>
      <c r="O56" s="102"/>
      <c r="P56" s="102"/>
      <c r="Q56" s="103">
        <v>7900</v>
      </c>
      <c r="R56" s="102" t="s">
        <v>860</v>
      </c>
      <c r="S56" s="102" t="s">
        <v>861</v>
      </c>
      <c r="T56" s="102" t="s">
        <v>860</v>
      </c>
      <c r="U56" s="102" t="s">
        <v>861</v>
      </c>
    </row>
  </sheetData>
  <mergeCells count="25">
    <mergeCell ref="A12:M12"/>
    <mergeCell ref="A14:M14"/>
    <mergeCell ref="G3:G4"/>
    <mergeCell ref="T3:U4"/>
    <mergeCell ref="A6:M6"/>
    <mergeCell ref="A10:M10"/>
    <mergeCell ref="O3:O5"/>
    <mergeCell ref="P3:P5"/>
    <mergeCell ref="Q3:Q5"/>
    <mergeCell ref="R3:S4"/>
    <mergeCell ref="I3:I5"/>
    <mergeCell ref="J3:J5"/>
    <mergeCell ref="K3:K5"/>
    <mergeCell ref="L3:L5"/>
    <mergeCell ref="M3:M5"/>
    <mergeCell ref="N3:N5"/>
    <mergeCell ref="J1:K1"/>
    <mergeCell ref="A2:K2"/>
    <mergeCell ref="A3:A5"/>
    <mergeCell ref="B3:B5"/>
    <mergeCell ref="C3:C5"/>
    <mergeCell ref="D3:D5"/>
    <mergeCell ref="E3:E5"/>
    <mergeCell ref="F3:F5"/>
    <mergeCell ref="H3:H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83" orientation="landscape" r:id="rId1"/>
  <headerFooter alignWithMargins="0"/>
  <rowBreaks count="1" manualBreakCount="1">
    <brk id="42" max="2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view="pageBreakPreview" zoomScaleSheetLayoutView="100" workbookViewId="0">
      <selection activeCell="H13" sqref="H13"/>
    </sheetView>
  </sheetViews>
  <sheetFormatPr defaultRowHeight="12.75"/>
  <cols>
    <col min="1" max="1" width="4.140625" style="14" customWidth="1"/>
    <col min="2" max="2" width="53.28515625" customWidth="1"/>
    <col min="3" max="3" width="37.5703125" customWidth="1"/>
  </cols>
  <sheetData>
    <row r="1" spans="1:4" ht="15" customHeight="1">
      <c r="B1" s="4" t="s">
        <v>22</v>
      </c>
      <c r="C1" s="17"/>
    </row>
    <row r="2" spans="1:4">
      <c r="B2" s="4"/>
    </row>
    <row r="3" spans="1:4" ht="38.25" customHeight="1">
      <c r="A3" s="367" t="s">
        <v>1038</v>
      </c>
      <c r="B3" s="367"/>
      <c r="C3" s="367"/>
      <c r="D3" s="19"/>
    </row>
    <row r="4" spans="1:4" ht="9" customHeight="1">
      <c r="A4" s="18"/>
      <c r="B4" s="18"/>
      <c r="C4" s="18"/>
      <c r="D4" s="19"/>
    </row>
    <row r="5" spans="1:4" s="150" customFormat="1" ht="30.75" customHeight="1">
      <c r="A5" s="25" t="s">
        <v>10</v>
      </c>
      <c r="B5" s="25" t="s">
        <v>17</v>
      </c>
      <c r="C5" s="149" t="s">
        <v>18</v>
      </c>
    </row>
    <row r="6" spans="1:4" s="150" customFormat="1" ht="17.25" customHeight="1">
      <c r="A6" s="368" t="s">
        <v>55</v>
      </c>
      <c r="B6" s="369"/>
      <c r="C6" s="370"/>
    </row>
    <row r="7" spans="1:4" s="150" customFormat="1" ht="30.75" customHeight="1">
      <c r="A7" s="151">
        <v>1</v>
      </c>
      <c r="B7" s="152" t="s">
        <v>456</v>
      </c>
      <c r="C7" s="153" t="s">
        <v>457</v>
      </c>
    </row>
    <row r="8" spans="1:4" s="150" customFormat="1" ht="18" customHeight="1">
      <c r="A8" s="151">
        <v>2</v>
      </c>
      <c r="B8" s="152" t="s">
        <v>452</v>
      </c>
      <c r="C8" s="154" t="s">
        <v>458</v>
      </c>
    </row>
    <row r="9" spans="1:4" s="150" customFormat="1" ht="18" customHeight="1">
      <c r="A9" s="151">
        <v>3</v>
      </c>
      <c r="B9" s="152" t="s">
        <v>453</v>
      </c>
      <c r="C9" s="154" t="s">
        <v>459</v>
      </c>
    </row>
    <row r="10" spans="1:4" s="150" customFormat="1" ht="18" customHeight="1">
      <c r="A10" s="151">
        <v>4</v>
      </c>
      <c r="B10" s="152" t="s">
        <v>454</v>
      </c>
      <c r="C10" s="154" t="s">
        <v>460</v>
      </c>
    </row>
    <row r="11" spans="1:4" s="150" customFormat="1" ht="18" customHeight="1">
      <c r="A11" s="151">
        <v>5</v>
      </c>
      <c r="B11" s="152" t="s">
        <v>455</v>
      </c>
      <c r="C11" s="154" t="s">
        <v>461</v>
      </c>
    </row>
    <row r="12" spans="1:4" s="150" customFormat="1" ht="17.25" customHeight="1">
      <c r="A12" s="368" t="s">
        <v>70</v>
      </c>
      <c r="B12" s="369"/>
      <c r="C12" s="370"/>
    </row>
    <row r="13" spans="1:4" s="150" customFormat="1" ht="41.25" customHeight="1">
      <c r="A13" s="151">
        <v>1</v>
      </c>
      <c r="B13" s="155" t="s">
        <v>614</v>
      </c>
      <c r="C13" s="154" t="s">
        <v>975</v>
      </c>
    </row>
    <row r="14" spans="1:4" s="150" customFormat="1" ht="17.25" customHeight="1">
      <c r="A14" s="368" t="s">
        <v>1037</v>
      </c>
      <c r="B14" s="369"/>
      <c r="C14" s="370"/>
    </row>
    <row r="15" spans="1:4" s="150" customFormat="1" ht="19.5" customHeight="1">
      <c r="A15" s="151">
        <v>1</v>
      </c>
      <c r="B15" s="152" t="s">
        <v>647</v>
      </c>
      <c r="C15" s="154" t="s">
        <v>264</v>
      </c>
    </row>
    <row r="16" spans="1:4" s="150" customFormat="1" ht="19.5" customHeight="1">
      <c r="A16" s="368" t="s">
        <v>1004</v>
      </c>
      <c r="B16" s="369"/>
      <c r="C16" s="370"/>
    </row>
    <row r="17" spans="1:3" s="159" customFormat="1" ht="26.25" customHeight="1">
      <c r="A17" s="156">
        <v>2</v>
      </c>
      <c r="B17" s="157" t="s">
        <v>648</v>
      </c>
      <c r="C17" s="158" t="s">
        <v>270</v>
      </c>
    </row>
    <row r="18" spans="1:3" s="150" customFormat="1" ht="17.25" customHeight="1">
      <c r="A18" s="368" t="s">
        <v>1036</v>
      </c>
      <c r="B18" s="369"/>
      <c r="C18" s="370"/>
    </row>
    <row r="19" spans="1:3" s="150" customFormat="1" ht="18" customHeight="1">
      <c r="A19" s="151">
        <v>1</v>
      </c>
      <c r="B19" s="152" t="s">
        <v>683</v>
      </c>
      <c r="C19" s="153" t="s">
        <v>684</v>
      </c>
    </row>
    <row r="20" spans="1:3" s="150" customFormat="1" ht="17.25" customHeight="1">
      <c r="A20" s="368" t="s">
        <v>1035</v>
      </c>
      <c r="B20" s="369"/>
      <c r="C20" s="370"/>
    </row>
    <row r="21" spans="1:3" s="150" customFormat="1" ht="30.75" customHeight="1">
      <c r="A21" s="151">
        <v>1</v>
      </c>
      <c r="B21" s="154" t="s">
        <v>699</v>
      </c>
      <c r="C21" s="154" t="s">
        <v>700</v>
      </c>
    </row>
    <row r="22" spans="1:3" s="150" customFormat="1" ht="18" customHeight="1">
      <c r="A22" s="151">
        <v>2</v>
      </c>
      <c r="B22" s="160" t="s">
        <v>701</v>
      </c>
      <c r="C22" s="154" t="s">
        <v>700</v>
      </c>
    </row>
    <row r="23" spans="1:3" s="150" customFormat="1" ht="18" customHeight="1">
      <c r="A23" s="151">
        <v>3</v>
      </c>
      <c r="B23" s="161" t="s">
        <v>702</v>
      </c>
      <c r="C23" s="154" t="s">
        <v>700</v>
      </c>
    </row>
    <row r="24" spans="1:3" s="150" customFormat="1" ht="18" customHeight="1">
      <c r="A24" s="366" t="s">
        <v>86</v>
      </c>
      <c r="B24" s="366"/>
      <c r="C24" s="366"/>
    </row>
    <row r="25" spans="1:3" s="150" customFormat="1" ht="17.25" customHeight="1">
      <c r="A25" s="151">
        <v>1</v>
      </c>
      <c r="B25" s="152" t="s">
        <v>705</v>
      </c>
      <c r="C25" s="154" t="s">
        <v>777</v>
      </c>
    </row>
    <row r="26" spans="1:3" s="150" customFormat="1">
      <c r="A26" s="366" t="s">
        <v>89</v>
      </c>
      <c r="B26" s="366"/>
      <c r="C26" s="366"/>
    </row>
    <row r="27" spans="1:3" s="150" customFormat="1" ht="25.5">
      <c r="A27" s="162">
        <v>1</v>
      </c>
      <c r="B27" s="152" t="s">
        <v>706</v>
      </c>
      <c r="C27" s="152" t="s">
        <v>786</v>
      </c>
    </row>
  </sheetData>
  <mergeCells count="9">
    <mergeCell ref="A26:C26"/>
    <mergeCell ref="A24:C24"/>
    <mergeCell ref="A3:C3"/>
    <mergeCell ref="A6:C6"/>
    <mergeCell ref="A12:C12"/>
    <mergeCell ref="A14:C14"/>
    <mergeCell ref="A18:C18"/>
    <mergeCell ref="A20:C20"/>
    <mergeCell ref="A16:C1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view="pageBreakPreview" topLeftCell="A20" zoomScale="60" zoomScaleNormal="100" workbookViewId="0">
      <selection activeCell="B40" sqref="B40"/>
    </sheetView>
  </sheetViews>
  <sheetFormatPr defaultRowHeight="12.75"/>
  <cols>
    <col min="1" max="1" width="5.140625" customWidth="1"/>
    <col min="2" max="2" width="17.85546875" customWidth="1"/>
    <col min="3" max="3" width="19.7109375" customWidth="1"/>
    <col min="4" max="4" width="15.5703125" customWidth="1"/>
    <col min="5" max="5" width="12.28515625" customWidth="1"/>
    <col min="7" max="7" width="22.42578125" customWidth="1"/>
    <col min="8" max="8" width="14.5703125" customWidth="1"/>
    <col min="9" max="9" width="13.5703125" customWidth="1"/>
  </cols>
  <sheetData>
    <row r="1" spans="1:9" ht="21.75" thickBot="1">
      <c r="A1" s="371" t="s">
        <v>1090</v>
      </c>
      <c r="B1" s="372"/>
      <c r="C1" s="372"/>
      <c r="D1" s="372"/>
      <c r="E1" s="372"/>
      <c r="F1" s="372"/>
      <c r="G1" s="372"/>
      <c r="H1" s="372"/>
      <c r="I1" s="373"/>
    </row>
    <row r="2" spans="1:9" ht="15">
      <c r="A2" s="62" t="s">
        <v>1091</v>
      </c>
      <c r="B2" s="62" t="s">
        <v>1092</v>
      </c>
      <c r="C2" s="62" t="s">
        <v>1093</v>
      </c>
      <c r="D2" s="62" t="s">
        <v>1094</v>
      </c>
      <c r="E2" s="63" t="s">
        <v>1095</v>
      </c>
      <c r="F2" s="64" t="s">
        <v>1096</v>
      </c>
      <c r="G2" s="62" t="s">
        <v>1097</v>
      </c>
      <c r="H2" s="65" t="s">
        <v>1098</v>
      </c>
      <c r="I2" s="66" t="s">
        <v>1099</v>
      </c>
    </row>
    <row r="3" spans="1:9" ht="33.75" customHeight="1">
      <c r="A3" s="67">
        <v>1</v>
      </c>
      <c r="B3" s="68" t="s">
        <v>51</v>
      </c>
      <c r="C3" s="68" t="s">
        <v>51</v>
      </c>
      <c r="D3" s="68" t="s">
        <v>1100</v>
      </c>
      <c r="E3" s="69">
        <v>42015</v>
      </c>
      <c r="F3" s="70" t="s">
        <v>1101</v>
      </c>
      <c r="G3" s="68" t="s">
        <v>1102</v>
      </c>
      <c r="H3" s="71">
        <v>13488</v>
      </c>
      <c r="I3" s="72"/>
    </row>
    <row r="4" spans="1:9">
      <c r="A4" s="67">
        <v>2</v>
      </c>
      <c r="B4" s="68" t="s">
        <v>1103</v>
      </c>
      <c r="C4" s="68" t="s">
        <v>1104</v>
      </c>
      <c r="D4" s="68" t="s">
        <v>1105</v>
      </c>
      <c r="E4" s="69">
        <v>42033</v>
      </c>
      <c r="F4" s="70" t="s">
        <v>1101</v>
      </c>
      <c r="G4" s="68"/>
      <c r="H4" s="71">
        <v>1097.07</v>
      </c>
      <c r="I4" s="72"/>
    </row>
    <row r="5" spans="1:9">
      <c r="A5" s="67">
        <v>3</v>
      </c>
      <c r="B5" s="68" t="s">
        <v>1103</v>
      </c>
      <c r="C5" s="68" t="s">
        <v>1104</v>
      </c>
      <c r="D5" s="68" t="s">
        <v>1105</v>
      </c>
      <c r="E5" s="69">
        <v>42142</v>
      </c>
      <c r="F5" s="70" t="s">
        <v>1101</v>
      </c>
      <c r="G5" s="68"/>
      <c r="H5" s="71">
        <v>650</v>
      </c>
      <c r="I5" s="72"/>
    </row>
    <row r="6" spans="1:9" ht="23.25" customHeight="1">
      <c r="A6" s="67">
        <v>4</v>
      </c>
      <c r="B6" s="68" t="s">
        <v>1104</v>
      </c>
      <c r="C6" s="68" t="s">
        <v>1104</v>
      </c>
      <c r="D6" s="68" t="s">
        <v>1106</v>
      </c>
      <c r="E6" s="69">
        <v>42122</v>
      </c>
      <c r="F6" s="70" t="s">
        <v>1101</v>
      </c>
      <c r="G6" s="68" t="s">
        <v>1107</v>
      </c>
      <c r="H6" s="71">
        <v>885.45</v>
      </c>
      <c r="I6" s="72"/>
    </row>
    <row r="7" spans="1:9" ht="39" customHeight="1">
      <c r="A7" s="67">
        <v>5</v>
      </c>
      <c r="B7" s="68" t="s">
        <v>1104</v>
      </c>
      <c r="C7" s="68" t="s">
        <v>1104</v>
      </c>
      <c r="D7" s="68" t="s">
        <v>1108</v>
      </c>
      <c r="E7" s="69">
        <v>42257</v>
      </c>
      <c r="F7" s="70" t="s">
        <v>1101</v>
      </c>
      <c r="G7" s="68" t="s">
        <v>1109</v>
      </c>
      <c r="H7" s="71">
        <v>2544.75</v>
      </c>
      <c r="I7" s="72"/>
    </row>
    <row r="8" spans="1:9" ht="38.25" customHeight="1">
      <c r="A8" s="67">
        <v>6</v>
      </c>
      <c r="B8" s="68" t="s">
        <v>1104</v>
      </c>
      <c r="C8" s="68" t="s">
        <v>1104</v>
      </c>
      <c r="D8" s="68" t="s">
        <v>1106</v>
      </c>
      <c r="E8" s="69">
        <v>42103</v>
      </c>
      <c r="F8" s="70" t="s">
        <v>1101</v>
      </c>
      <c r="G8" s="68" t="s">
        <v>1110</v>
      </c>
      <c r="H8" s="71">
        <v>4544</v>
      </c>
      <c r="I8" s="72"/>
    </row>
    <row r="9" spans="1:9" ht="27.75" customHeight="1">
      <c r="A9" s="67">
        <v>7</v>
      </c>
      <c r="B9" s="68" t="s">
        <v>1103</v>
      </c>
      <c r="C9" s="68" t="s">
        <v>1104</v>
      </c>
      <c r="D9" s="68" t="s">
        <v>1106</v>
      </c>
      <c r="E9" s="69">
        <v>42070</v>
      </c>
      <c r="F9" s="70" t="s">
        <v>1101</v>
      </c>
      <c r="G9" s="68" t="s">
        <v>1111</v>
      </c>
      <c r="H9" s="71">
        <v>11585.41</v>
      </c>
      <c r="I9" s="72"/>
    </row>
    <row r="10" spans="1:9" ht="45.75" customHeight="1">
      <c r="A10" s="67">
        <v>8</v>
      </c>
      <c r="B10" s="68" t="s">
        <v>1112</v>
      </c>
      <c r="C10" s="68" t="s">
        <v>1112</v>
      </c>
      <c r="D10" s="68" t="s">
        <v>1100</v>
      </c>
      <c r="E10" s="69">
        <v>42166</v>
      </c>
      <c r="F10" s="70" t="s">
        <v>1101</v>
      </c>
      <c r="G10" s="68" t="s">
        <v>1113</v>
      </c>
      <c r="H10" s="71">
        <v>663</v>
      </c>
      <c r="I10" s="72"/>
    </row>
    <row r="11" spans="1:9" ht="33.75" customHeight="1">
      <c r="A11" s="67">
        <v>9</v>
      </c>
      <c r="B11" s="68" t="s">
        <v>51</v>
      </c>
      <c r="C11" s="68" t="s">
        <v>51</v>
      </c>
      <c r="D11" s="68" t="s">
        <v>1100</v>
      </c>
      <c r="E11" s="69">
        <v>42355</v>
      </c>
      <c r="F11" s="70" t="s">
        <v>1101</v>
      </c>
      <c r="G11" s="68" t="s">
        <v>1113</v>
      </c>
      <c r="H11" s="71">
        <v>2015</v>
      </c>
      <c r="I11" s="72"/>
    </row>
    <row r="12" spans="1:9" ht="52.5" customHeight="1">
      <c r="A12" s="67">
        <v>10</v>
      </c>
      <c r="B12" s="68" t="s">
        <v>1114</v>
      </c>
      <c r="C12" s="68" t="s">
        <v>1114</v>
      </c>
      <c r="D12" s="68" t="s">
        <v>1100</v>
      </c>
      <c r="E12" s="69">
        <v>42547</v>
      </c>
      <c r="F12" s="70" t="s">
        <v>1101</v>
      </c>
      <c r="G12" s="68" t="s">
        <v>1115</v>
      </c>
      <c r="H12" s="71">
        <v>21690</v>
      </c>
      <c r="I12" s="72"/>
    </row>
    <row r="13" spans="1:9" ht="51.75" customHeight="1">
      <c r="A13" s="67">
        <v>11</v>
      </c>
      <c r="B13" s="68" t="s">
        <v>1116</v>
      </c>
      <c r="C13" s="68" t="s">
        <v>1116</v>
      </c>
      <c r="D13" s="68" t="s">
        <v>1100</v>
      </c>
      <c r="E13" s="69">
        <v>42520</v>
      </c>
      <c r="F13" s="70" t="s">
        <v>1101</v>
      </c>
      <c r="G13" s="68" t="s">
        <v>1117</v>
      </c>
      <c r="H13" s="71">
        <v>4893</v>
      </c>
      <c r="I13" s="72"/>
    </row>
    <row r="14" spans="1:9" ht="46.5" customHeight="1">
      <c r="A14" s="67">
        <v>12</v>
      </c>
      <c r="B14" s="68" t="s">
        <v>51</v>
      </c>
      <c r="C14" s="68" t="s">
        <v>51</v>
      </c>
      <c r="D14" s="68" t="s">
        <v>1100</v>
      </c>
      <c r="E14" s="69">
        <v>42027</v>
      </c>
      <c r="F14" s="70" t="s">
        <v>1101</v>
      </c>
      <c r="G14" s="68" t="s">
        <v>1118</v>
      </c>
      <c r="H14" s="71">
        <v>3846</v>
      </c>
      <c r="I14" s="72"/>
    </row>
    <row r="15" spans="1:9" ht="51" customHeight="1">
      <c r="A15" s="67">
        <v>13</v>
      </c>
      <c r="B15" s="68" t="s">
        <v>81</v>
      </c>
      <c r="C15" s="68" t="s">
        <v>81</v>
      </c>
      <c r="D15" s="68" t="s">
        <v>1100</v>
      </c>
      <c r="E15" s="69">
        <v>42546</v>
      </c>
      <c r="F15" s="70" t="s">
        <v>1101</v>
      </c>
      <c r="G15" s="68" t="s">
        <v>1119</v>
      </c>
      <c r="H15" s="71">
        <v>6601.76</v>
      </c>
      <c r="I15" s="72"/>
    </row>
    <row r="16" spans="1:9" ht="44.25" customHeight="1">
      <c r="A16" s="67">
        <v>14</v>
      </c>
      <c r="B16" s="68" t="s">
        <v>1103</v>
      </c>
      <c r="C16" s="68" t="s">
        <v>1116</v>
      </c>
      <c r="D16" s="68" t="s">
        <v>1120</v>
      </c>
      <c r="E16" s="69">
        <v>42027</v>
      </c>
      <c r="F16" s="70" t="s">
        <v>1101</v>
      </c>
      <c r="G16" s="68" t="s">
        <v>1121</v>
      </c>
      <c r="H16" s="71">
        <v>12000</v>
      </c>
      <c r="I16" s="72"/>
    </row>
    <row r="17" spans="1:9">
      <c r="A17" s="67">
        <v>15</v>
      </c>
      <c r="B17" s="68" t="s">
        <v>1103</v>
      </c>
      <c r="C17" s="68" t="s">
        <v>1104</v>
      </c>
      <c r="D17" s="68" t="s">
        <v>1120</v>
      </c>
      <c r="E17" s="69">
        <v>42553</v>
      </c>
      <c r="F17" s="70" t="s">
        <v>1101</v>
      </c>
      <c r="G17" s="68"/>
      <c r="H17" s="71">
        <v>864.12</v>
      </c>
      <c r="I17" s="72"/>
    </row>
    <row r="18" spans="1:9" ht="48.75" customHeight="1">
      <c r="A18" s="67">
        <v>16</v>
      </c>
      <c r="B18" s="68" t="s">
        <v>1122</v>
      </c>
      <c r="C18" s="68" t="s">
        <v>1122</v>
      </c>
      <c r="D18" s="68" t="s">
        <v>1100</v>
      </c>
      <c r="E18" s="69">
        <v>42941</v>
      </c>
      <c r="F18" s="70" t="s">
        <v>1101</v>
      </c>
      <c r="G18" s="68" t="s">
        <v>1123</v>
      </c>
      <c r="H18" s="71">
        <v>8489</v>
      </c>
      <c r="I18" s="72"/>
    </row>
    <row r="19" spans="1:9" ht="46.5" customHeight="1">
      <c r="A19" s="67">
        <v>17</v>
      </c>
      <c r="B19" s="68" t="s">
        <v>1112</v>
      </c>
      <c r="C19" s="68" t="s">
        <v>1112</v>
      </c>
      <c r="D19" s="68" t="s">
        <v>1124</v>
      </c>
      <c r="E19" s="69">
        <v>42478</v>
      </c>
      <c r="F19" s="70" t="s">
        <v>1101</v>
      </c>
      <c r="G19" s="68" t="s">
        <v>1125</v>
      </c>
      <c r="H19" s="71">
        <v>2238.6</v>
      </c>
      <c r="I19" s="72"/>
    </row>
    <row r="20" spans="1:9" ht="53.25" customHeight="1">
      <c r="A20" s="67">
        <v>18</v>
      </c>
      <c r="B20" s="68" t="s">
        <v>1112</v>
      </c>
      <c r="C20" s="68" t="s">
        <v>1112</v>
      </c>
      <c r="D20" s="68" t="s">
        <v>1100</v>
      </c>
      <c r="E20" s="69">
        <v>42210</v>
      </c>
      <c r="F20" s="70" t="s">
        <v>1101</v>
      </c>
      <c r="G20" s="68" t="s">
        <v>1126</v>
      </c>
      <c r="H20" s="71">
        <v>2214</v>
      </c>
      <c r="I20" s="71"/>
    </row>
    <row r="21" spans="1:9">
      <c r="A21" s="67">
        <v>19</v>
      </c>
      <c r="B21" s="68" t="s">
        <v>1103</v>
      </c>
      <c r="C21" s="68" t="s">
        <v>1104</v>
      </c>
      <c r="D21" s="68" t="s">
        <v>1127</v>
      </c>
      <c r="E21" s="69">
        <v>42422</v>
      </c>
      <c r="F21" s="70" t="s">
        <v>1101</v>
      </c>
      <c r="G21" s="68"/>
      <c r="H21" s="71">
        <v>1389.59</v>
      </c>
      <c r="I21" s="71"/>
    </row>
    <row r="22" spans="1:9" ht="25.5">
      <c r="A22" s="67">
        <v>20</v>
      </c>
      <c r="B22" s="68" t="s">
        <v>1104</v>
      </c>
      <c r="C22" s="68" t="s">
        <v>1104</v>
      </c>
      <c r="D22" s="68" t="s">
        <v>1100</v>
      </c>
      <c r="E22" s="69">
        <v>42427</v>
      </c>
      <c r="F22" s="70" t="s">
        <v>1101</v>
      </c>
      <c r="G22" s="68" t="s">
        <v>1128</v>
      </c>
      <c r="H22" s="71">
        <v>3498.82</v>
      </c>
      <c r="I22" s="71"/>
    </row>
    <row r="23" spans="1:9" ht="25.5">
      <c r="A23" s="67">
        <v>21</v>
      </c>
      <c r="B23" s="68" t="s">
        <v>1103</v>
      </c>
      <c r="C23" s="68" t="s">
        <v>1104</v>
      </c>
      <c r="D23" s="68" t="s">
        <v>1129</v>
      </c>
      <c r="E23" s="69">
        <v>42492</v>
      </c>
      <c r="F23" s="70" t="s">
        <v>1101</v>
      </c>
      <c r="G23" s="68" t="s">
        <v>1130</v>
      </c>
      <c r="H23" s="71">
        <v>1882.1</v>
      </c>
      <c r="I23" s="71"/>
    </row>
    <row r="24" spans="1:9">
      <c r="A24" s="67">
        <v>22</v>
      </c>
      <c r="B24" s="68" t="s">
        <v>1103</v>
      </c>
      <c r="C24" s="68" t="s">
        <v>1104</v>
      </c>
      <c r="D24" s="68" t="s">
        <v>1129</v>
      </c>
      <c r="E24" s="69">
        <v>42439</v>
      </c>
      <c r="F24" s="70" t="s">
        <v>1101</v>
      </c>
      <c r="G24" s="68"/>
      <c r="H24" s="71">
        <v>3601.6</v>
      </c>
      <c r="I24" s="71"/>
    </row>
    <row r="25" spans="1:9">
      <c r="A25" s="67">
        <v>23</v>
      </c>
      <c r="B25" s="68"/>
      <c r="C25" s="68" t="s">
        <v>1104</v>
      </c>
      <c r="D25" s="68" t="s">
        <v>1131</v>
      </c>
      <c r="E25" s="69">
        <v>42546</v>
      </c>
      <c r="F25" s="70" t="s">
        <v>1101</v>
      </c>
      <c r="G25" s="68"/>
      <c r="H25" s="71">
        <v>282</v>
      </c>
      <c r="I25" s="71"/>
    </row>
    <row r="26" spans="1:9" ht="39.75" customHeight="1">
      <c r="A26" s="67">
        <v>24</v>
      </c>
      <c r="B26" s="68" t="s">
        <v>1122</v>
      </c>
      <c r="C26" s="68" t="s">
        <v>1122</v>
      </c>
      <c r="D26" s="68" t="s">
        <v>1132</v>
      </c>
      <c r="E26" s="69">
        <v>42231</v>
      </c>
      <c r="F26" s="70" t="s">
        <v>1101</v>
      </c>
      <c r="G26" s="68" t="s">
        <v>1125</v>
      </c>
      <c r="H26" s="71">
        <v>415</v>
      </c>
      <c r="I26" s="71"/>
    </row>
    <row r="27" spans="1:9" ht="53.25" customHeight="1">
      <c r="A27" s="67">
        <v>25</v>
      </c>
      <c r="B27" s="68" t="s">
        <v>1133</v>
      </c>
      <c r="C27" s="68" t="s">
        <v>1133</v>
      </c>
      <c r="D27" s="68" t="s">
        <v>1100</v>
      </c>
      <c r="E27" s="69">
        <v>42565</v>
      </c>
      <c r="F27" s="70" t="s">
        <v>1101</v>
      </c>
      <c r="G27" s="68" t="s">
        <v>1134</v>
      </c>
      <c r="H27" s="71">
        <v>1907</v>
      </c>
      <c r="I27" s="71"/>
    </row>
    <row r="28" spans="1:9" ht="51" customHeight="1">
      <c r="A28" s="67">
        <v>26</v>
      </c>
      <c r="B28" s="68" t="s">
        <v>51</v>
      </c>
      <c r="C28" s="68" t="s">
        <v>51</v>
      </c>
      <c r="D28" s="68" t="s">
        <v>1100</v>
      </c>
      <c r="E28" s="69">
        <v>42941</v>
      </c>
      <c r="F28" s="70" t="s">
        <v>1101</v>
      </c>
      <c r="G28" s="68" t="s">
        <v>1135</v>
      </c>
      <c r="H28" s="71">
        <v>1468.31</v>
      </c>
      <c r="I28" s="71"/>
    </row>
    <row r="29" spans="1:9">
      <c r="A29" s="67">
        <v>27</v>
      </c>
      <c r="B29" s="68" t="s">
        <v>51</v>
      </c>
      <c r="C29" s="68" t="s">
        <v>51</v>
      </c>
      <c r="D29" s="68" t="s">
        <v>1136</v>
      </c>
      <c r="E29" s="69">
        <v>42884</v>
      </c>
      <c r="F29" s="70" t="s">
        <v>1101</v>
      </c>
      <c r="G29" s="68"/>
      <c r="H29" s="71">
        <v>39450</v>
      </c>
      <c r="I29" s="71"/>
    </row>
    <row r="30" spans="1:9">
      <c r="A30" s="67">
        <v>28</v>
      </c>
      <c r="B30" s="68" t="s">
        <v>1103</v>
      </c>
      <c r="C30" s="68" t="s">
        <v>1104</v>
      </c>
      <c r="D30" s="68" t="s">
        <v>1106</v>
      </c>
      <c r="E30" s="69">
        <v>42893</v>
      </c>
      <c r="F30" s="70" t="s">
        <v>1101</v>
      </c>
      <c r="G30" s="68"/>
      <c r="H30" s="71">
        <v>496.28</v>
      </c>
      <c r="I30" s="71"/>
    </row>
    <row r="31" spans="1:9" ht="40.5" customHeight="1">
      <c r="A31" s="67">
        <v>29</v>
      </c>
      <c r="B31" s="68" t="s">
        <v>1122</v>
      </c>
      <c r="C31" s="68" t="s">
        <v>1122</v>
      </c>
      <c r="D31" s="68" t="s">
        <v>1100</v>
      </c>
      <c r="E31" s="69">
        <v>42959</v>
      </c>
      <c r="F31" s="70" t="s">
        <v>1101</v>
      </c>
      <c r="G31" s="68" t="s">
        <v>1137</v>
      </c>
      <c r="H31" s="71">
        <v>3566</v>
      </c>
      <c r="I31" s="71"/>
    </row>
    <row r="32" spans="1:9" ht="34.5" customHeight="1">
      <c r="A32" s="67">
        <v>30</v>
      </c>
      <c r="B32" s="68" t="s">
        <v>1104</v>
      </c>
      <c r="C32" s="68" t="s">
        <v>1104</v>
      </c>
      <c r="D32" s="68" t="s">
        <v>1100</v>
      </c>
      <c r="E32" s="69">
        <v>42959</v>
      </c>
      <c r="F32" s="70" t="s">
        <v>1101</v>
      </c>
      <c r="G32" s="68" t="s">
        <v>1137</v>
      </c>
      <c r="H32" s="71">
        <v>200</v>
      </c>
      <c r="I32" s="71"/>
    </row>
    <row r="33" spans="1:9" ht="34.5" customHeight="1">
      <c r="A33" s="67">
        <v>31</v>
      </c>
      <c r="B33" s="68" t="s">
        <v>1104</v>
      </c>
      <c r="C33" s="68" t="s">
        <v>1104</v>
      </c>
      <c r="D33" s="68" t="s">
        <v>1100</v>
      </c>
      <c r="E33" s="69">
        <v>42959</v>
      </c>
      <c r="F33" s="70" t="s">
        <v>1101</v>
      </c>
      <c r="G33" s="68" t="s">
        <v>1131</v>
      </c>
      <c r="H33" s="71">
        <v>20000</v>
      </c>
      <c r="I33" s="71"/>
    </row>
    <row r="34" spans="1:9" ht="34.5" customHeight="1">
      <c r="A34" s="67">
        <v>32</v>
      </c>
      <c r="B34" s="68" t="s">
        <v>1138</v>
      </c>
      <c r="C34" s="68" t="s">
        <v>1138</v>
      </c>
      <c r="D34" s="68" t="s">
        <v>1100</v>
      </c>
      <c r="E34" s="69">
        <v>42959</v>
      </c>
      <c r="F34" s="70" t="s">
        <v>1101</v>
      </c>
      <c r="G34" s="68" t="s">
        <v>1131</v>
      </c>
      <c r="H34" s="71">
        <v>5549.05</v>
      </c>
      <c r="I34" s="71"/>
    </row>
    <row r="35" spans="1:9" ht="34.5" customHeight="1">
      <c r="A35" s="67">
        <v>33</v>
      </c>
      <c r="B35" s="68" t="s">
        <v>1139</v>
      </c>
      <c r="C35" s="68" t="s">
        <v>1139</v>
      </c>
      <c r="D35" s="68" t="s">
        <v>1100</v>
      </c>
      <c r="E35" s="69">
        <v>42959</v>
      </c>
      <c r="F35" s="70" t="s">
        <v>1101</v>
      </c>
      <c r="G35" s="68" t="s">
        <v>1131</v>
      </c>
      <c r="H35" s="71">
        <v>6376.2</v>
      </c>
      <c r="I35" s="71"/>
    </row>
    <row r="36" spans="1:9" ht="34.5" customHeight="1">
      <c r="A36" s="67">
        <v>34</v>
      </c>
      <c r="B36" s="68" t="s">
        <v>1133</v>
      </c>
      <c r="C36" s="68" t="s">
        <v>1133</v>
      </c>
      <c r="D36" s="68" t="s">
        <v>1100</v>
      </c>
      <c r="E36" s="69">
        <v>43013</v>
      </c>
      <c r="F36" s="70" t="s">
        <v>1140</v>
      </c>
      <c r="G36" s="68" t="s">
        <v>1137</v>
      </c>
      <c r="H36" s="71">
        <v>0</v>
      </c>
      <c r="I36" s="71">
        <v>2000</v>
      </c>
    </row>
    <row r="37" spans="1:9" ht="34.5" customHeight="1">
      <c r="A37" s="67">
        <v>35</v>
      </c>
      <c r="B37" s="68" t="s">
        <v>1141</v>
      </c>
      <c r="C37" s="68" t="s">
        <v>1141</v>
      </c>
      <c r="D37" s="68" t="s">
        <v>1142</v>
      </c>
      <c r="E37" s="69">
        <v>43013</v>
      </c>
      <c r="F37" s="70" t="s">
        <v>1140</v>
      </c>
      <c r="G37" s="68" t="s">
        <v>1143</v>
      </c>
      <c r="H37" s="71"/>
      <c r="I37" s="71">
        <v>5200</v>
      </c>
    </row>
    <row r="38" spans="1:9" ht="15.75" thickBot="1">
      <c r="A38" s="73"/>
      <c r="B38" s="73"/>
      <c r="C38" s="73"/>
      <c r="D38" s="73"/>
      <c r="E38" s="74"/>
      <c r="F38" s="75"/>
      <c r="G38" s="73"/>
      <c r="H38" s="76">
        <f>SUM(H3:H37)</f>
        <v>190391.11000000002</v>
      </c>
      <c r="I38" s="76">
        <f>SUM(I35:I37)</f>
        <v>7200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4</vt:i4>
      </vt:variant>
    </vt:vector>
  </HeadingPairs>
  <TitlesOfParts>
    <vt:vector size="11" baseType="lpstr">
      <vt:lpstr>informacje ogólne</vt:lpstr>
      <vt:lpstr>budynki</vt:lpstr>
      <vt:lpstr>elektronika </vt:lpstr>
      <vt:lpstr>środki trwałe</vt:lpstr>
      <vt:lpstr>auta</vt:lpstr>
      <vt:lpstr>lokalizacje</vt:lpstr>
      <vt:lpstr>szkodowość</vt:lpstr>
      <vt:lpstr>auta!Obszar_wydruku</vt:lpstr>
      <vt:lpstr>budynki!Obszar_wydruku</vt:lpstr>
      <vt:lpstr>'elektronika '!Obszar_wydruku</vt:lpstr>
      <vt:lpstr>lokalizacje!Obszar_wydruku</vt:lpstr>
    </vt:vector>
  </TitlesOfParts>
  <Company>MedicEuro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Justyna Janczak</cp:lastModifiedBy>
  <cp:lastPrinted>2017-11-09T11:14:10Z</cp:lastPrinted>
  <dcterms:created xsi:type="dcterms:W3CDTF">2004-04-21T13:58:08Z</dcterms:created>
  <dcterms:modified xsi:type="dcterms:W3CDTF">2017-11-10T09:52:31Z</dcterms:modified>
</cp:coreProperties>
</file>